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D:\MAY\HỒ SƠ QUẢN LÝ NỘI TRÚ 2026-2027\CUNG ỨNG LTTP\"/>
    </mc:Choice>
  </mc:AlternateContent>
  <xr:revisionPtr revIDLastSave="0" documentId="13_ncr:1_{C28AB67E-959F-425C-9308-9F3D44932C1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HỰC ĐƠN" sheetId="9" r:id="rId1"/>
    <sheet name="Tổng hợp tuần" sheetId="1" r:id="rId2"/>
    <sheet name="T2" sheetId="2" r:id="rId3"/>
    <sheet name="T3" sheetId="3" r:id="rId4"/>
    <sheet name="T4" sheetId="4" r:id="rId5"/>
    <sheet name="T5" sheetId="5" r:id="rId6"/>
    <sheet name="T6" sheetId="6" r:id="rId7"/>
    <sheet name="T7" sheetId="7" r:id="rId8"/>
    <sheet name="CN" sheetId="8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0" i="8" l="1"/>
  <c r="G28" i="8"/>
  <c r="G27" i="8"/>
  <c r="G26" i="8"/>
  <c r="G25" i="8"/>
  <c r="G24" i="8"/>
  <c r="G23" i="8"/>
  <c r="G22" i="8"/>
  <c r="G21" i="8"/>
  <c r="G20" i="8"/>
  <c r="G19" i="8"/>
  <c r="G18" i="8"/>
  <c r="G17" i="8"/>
  <c r="G16" i="8"/>
  <c r="G15" i="8"/>
  <c r="G14" i="8"/>
  <c r="G13" i="8"/>
  <c r="G12" i="8"/>
  <c r="G11" i="8"/>
  <c r="G9" i="8"/>
  <c r="G8" i="8"/>
  <c r="G31" i="7"/>
  <c r="G29" i="7"/>
  <c r="G28" i="7"/>
  <c r="G27" i="7"/>
  <c r="G26" i="7"/>
  <c r="G25" i="7"/>
  <c r="G24" i="7"/>
  <c r="G23" i="7"/>
  <c r="G22" i="7"/>
  <c r="G21" i="7"/>
  <c r="G20" i="7"/>
  <c r="G19" i="7"/>
  <c r="G18" i="7"/>
  <c r="G17" i="7"/>
  <c r="G16" i="7"/>
  <c r="G15" i="7"/>
  <c r="G14" i="7"/>
  <c r="G13" i="7"/>
  <c r="G12" i="7"/>
  <c r="G10" i="7"/>
  <c r="G9" i="7"/>
  <c r="G8" i="7"/>
  <c r="G30" i="6"/>
  <c r="G28" i="6"/>
  <c r="G27" i="6"/>
  <c r="G26" i="6"/>
  <c r="G25" i="6"/>
  <c r="G24" i="6"/>
  <c r="G23" i="6"/>
  <c r="G22" i="6"/>
  <c r="G21" i="6"/>
  <c r="G20" i="6"/>
  <c r="G19" i="6"/>
  <c r="G18" i="6"/>
  <c r="G17" i="6"/>
  <c r="G16" i="6"/>
  <c r="G15" i="6"/>
  <c r="G14" i="6"/>
  <c r="G13" i="6"/>
  <c r="G12" i="6"/>
  <c r="G11" i="6"/>
  <c r="G9" i="6"/>
  <c r="G8" i="6"/>
  <c r="G33" i="5"/>
  <c r="G31" i="5"/>
  <c r="G30" i="5"/>
  <c r="G29" i="5"/>
  <c r="G28" i="5"/>
  <c r="G27" i="5"/>
  <c r="G26" i="5"/>
  <c r="G25" i="5"/>
  <c r="G24" i="5"/>
  <c r="G23" i="5"/>
  <c r="G22" i="5"/>
  <c r="G21" i="5"/>
  <c r="G20" i="5"/>
  <c r="G19" i="5"/>
  <c r="G18" i="5"/>
  <c r="G17" i="5"/>
  <c r="G16" i="5"/>
  <c r="G15" i="5"/>
  <c r="G14" i="5"/>
  <c r="G12" i="5"/>
  <c r="G11" i="5"/>
  <c r="G10" i="5"/>
  <c r="G32" i="4"/>
  <c r="G30" i="4"/>
  <c r="G29" i="4"/>
  <c r="G28" i="4"/>
  <c r="G27" i="4"/>
  <c r="G26" i="4"/>
  <c r="G25" i="4"/>
  <c r="G24" i="4"/>
  <c r="G23" i="4"/>
  <c r="G22" i="4"/>
  <c r="G21" i="4"/>
  <c r="G20" i="4"/>
  <c r="G19" i="4"/>
  <c r="G18" i="4"/>
  <c r="G17" i="4"/>
  <c r="G16" i="4"/>
  <c r="G15" i="4"/>
  <c r="G14" i="4"/>
  <c r="G13" i="4"/>
  <c r="G11" i="4"/>
  <c r="G10" i="4"/>
  <c r="G9" i="4"/>
  <c r="G8" i="4"/>
  <c r="G33" i="3"/>
  <c r="G31" i="3"/>
  <c r="G30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1" i="3"/>
  <c r="G10" i="3"/>
  <c r="G9" i="3"/>
  <c r="G8" i="3"/>
  <c r="G31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0" i="2"/>
  <c r="G9" i="2"/>
  <c r="G8" i="2"/>
  <c r="G33" i="8"/>
  <c r="F3" i="8"/>
  <c r="G33" i="7"/>
  <c r="F3" i="7"/>
  <c r="G32" i="6"/>
  <c r="F3" i="6"/>
  <c r="G35" i="5"/>
  <c r="F5" i="5"/>
  <c r="G34" i="4"/>
  <c r="F3" i="4"/>
  <c r="G35" i="3"/>
  <c r="F3" i="3"/>
  <c r="G33" i="2"/>
  <c r="F3" i="2"/>
  <c r="C7" i="9"/>
  <c r="F7" i="9" s="1"/>
  <c r="F6" i="9"/>
  <c r="G32" i="8" l="1"/>
  <c r="G34" i="8" s="1"/>
  <c r="F5" i="8"/>
  <c r="F2" i="8"/>
  <c r="F4" i="8" s="1"/>
  <c r="G12" i="1" s="1"/>
  <c r="H12" i="1" s="1"/>
  <c r="F2" i="7"/>
  <c r="G32" i="7"/>
  <c r="G34" i="7" s="1"/>
  <c r="F5" i="7"/>
  <c r="F2" i="6"/>
  <c r="G31" i="6"/>
  <c r="G33" i="6" s="1"/>
  <c r="F5" i="6"/>
  <c r="G34" i="5"/>
  <c r="G36" i="5" s="1"/>
  <c r="F7" i="5"/>
  <c r="F2" i="4"/>
  <c r="F5" i="4"/>
  <c r="G34" i="3"/>
  <c r="F5" i="3"/>
  <c r="F7" i="1"/>
  <c r="F5" i="2"/>
  <c r="F12" i="1"/>
  <c r="F11" i="1"/>
  <c r="F10" i="1"/>
  <c r="F9" i="1"/>
  <c r="F8" i="1"/>
  <c r="F6" i="1"/>
  <c r="F2" i="3" l="1"/>
  <c r="E7" i="1" s="1"/>
  <c r="F2" i="2"/>
  <c r="E6" i="1" s="1"/>
  <c r="G32" i="2"/>
  <c r="G34" i="2" s="1"/>
  <c r="F4" i="5"/>
  <c r="F6" i="5" s="1"/>
  <c r="G9" i="1" s="1"/>
  <c r="H9" i="1" s="1"/>
  <c r="F13" i="1"/>
  <c r="F4" i="2"/>
  <c r="G6" i="1" s="1"/>
  <c r="F4" i="6"/>
  <c r="G10" i="1" s="1"/>
  <c r="H10" i="1" s="1"/>
  <c r="E10" i="1"/>
  <c r="F4" i="7"/>
  <c r="G11" i="1" s="1"/>
  <c r="H11" i="1" s="1"/>
  <c r="E11" i="1"/>
  <c r="E8" i="1"/>
  <c r="F4" i="4"/>
  <c r="G8" i="1" s="1"/>
  <c r="H8" i="1" s="1"/>
  <c r="E9" i="1"/>
  <c r="G36" i="3"/>
  <c r="G33" i="4"/>
  <c r="G35" i="4" s="1"/>
  <c r="E12" i="1"/>
  <c r="F4" i="3" l="1"/>
  <c r="G7" i="1" s="1"/>
  <c r="H7" i="1" s="1"/>
  <c r="E13" i="1"/>
  <c r="H6" i="1"/>
  <c r="H13" i="1" l="1"/>
  <c r="G13" i="1"/>
</calcChain>
</file>

<file path=xl/sharedStrings.xml><?xml version="1.0" encoding="utf-8"?>
<sst xmlns="http://schemas.openxmlformats.org/spreadsheetml/2006/main" count="704" uniqueCount="184">
  <si>
    <t>TRƯỜNG PTDTNT THCS VÀ THPT VĨNH THẠNH</t>
  </si>
  <si>
    <t>Mẫu thực đơn tuần áp dụng lặp lại – Khối THCS</t>
  </si>
  <si>
    <t>STT</t>
  </si>
  <si>
    <t>Ngày</t>
  </si>
  <si>
    <t>Số suất</t>
  </si>
  <si>
    <t>Mức ăn/suất</t>
  </si>
  <si>
    <t>Tiền thực phẩm</t>
  </si>
  <si>
    <t>Chất đốt (Gas)</t>
  </si>
  <si>
    <t>Tổng kinh phí</t>
  </si>
  <si>
    <t>Chênh lệch</t>
  </si>
  <si>
    <t>Thứ Hai</t>
  </si>
  <si>
    <t>Thứ Ba</t>
  </si>
  <si>
    <t>Thứ Tư</t>
  </si>
  <si>
    <t>Thứ Năm</t>
  </si>
  <si>
    <t>Thứ Sáu</t>
  </si>
  <si>
    <t>Thứ Bảy</t>
  </si>
  <si>
    <t>Chủ nhật</t>
  </si>
  <si>
    <t>TỔNG CỘNG TUẦN</t>
  </si>
  <si>
    <t>Theo bảng giá chi tiết</t>
  </si>
  <si>
    <t>Tổng kinh phí trong ngày</t>
  </si>
  <si>
    <t>Dự toán ngày</t>
  </si>
  <si>
    <t>Bữa ăn</t>
  </si>
  <si>
    <t>Tên thực phẩm</t>
  </si>
  <si>
    <t>ĐVT</t>
  </si>
  <si>
    <t>Số lượng</t>
  </si>
  <si>
    <t>Đơn giá</t>
  </si>
  <si>
    <t>Thành tiền</t>
  </si>
  <si>
    <t>Bữa sáng</t>
  </si>
  <si>
    <t>Mì tôm nước thịt</t>
  </si>
  <si>
    <t>Gói</t>
  </si>
  <si>
    <t>Thịt nạc</t>
  </si>
  <si>
    <t>kg</t>
  </si>
  <si>
    <t>Trứng cút</t>
  </si>
  <si>
    <t>Gia vị</t>
  </si>
  <si>
    <t>Bữa trưa + chiều</t>
  </si>
  <si>
    <t>Bí đao</t>
  </si>
  <si>
    <t>Kg</t>
  </si>
  <si>
    <t>Bầu</t>
  </si>
  <si>
    <t>Su su</t>
  </si>
  <si>
    <t>Rau cải</t>
  </si>
  <si>
    <t>Rau nêm</t>
  </si>
  <si>
    <t>Bó</t>
  </si>
  <si>
    <t>Thịt ba chỉ</t>
  </si>
  <si>
    <t>Thịt bò</t>
  </si>
  <si>
    <t>Đậu khuôn</t>
  </si>
  <si>
    <t>miếng</t>
  </si>
  <si>
    <t>Cá chim</t>
  </si>
  <si>
    <t>Tôm nhỏ</t>
  </si>
  <si>
    <t>Tôm lớn</t>
  </si>
  <si>
    <t>Nước mắm</t>
  </si>
  <si>
    <t>Lít</t>
  </si>
  <si>
    <t>Dầu ăn</t>
  </si>
  <si>
    <t>Muối</t>
  </si>
  <si>
    <t>Bì</t>
  </si>
  <si>
    <t>Bột ngọt</t>
  </si>
  <si>
    <t>Đường</t>
  </si>
  <si>
    <t>Hành, tiêu, ớt, tỏi…</t>
  </si>
  <si>
    <t>Nước rửa chén</t>
  </si>
  <si>
    <t>CỘNG THEO BẢNG GIÁ CHI TIẾT</t>
  </si>
  <si>
    <t>TỔNG KINH PHÍ NGÀY</t>
  </si>
  <si>
    <t>Bánh Canh</t>
  </si>
  <si>
    <t>Trứng Cút</t>
  </si>
  <si>
    <t>Chả cá</t>
  </si>
  <si>
    <t>Xương heo</t>
  </si>
  <si>
    <t>Bí đỏ</t>
  </si>
  <si>
    <t>Cà chua</t>
  </si>
  <si>
    <t>Giá</t>
  </si>
  <si>
    <t>Lá giang</t>
  </si>
  <si>
    <t>Rau muống</t>
  </si>
  <si>
    <t>Dưa leo</t>
  </si>
  <si>
    <t>Thịt gà loại 2</t>
  </si>
  <si>
    <t>Cá nục tươi</t>
  </si>
  <si>
    <t>Đầu cá Hồi</t>
  </si>
  <si>
    <t>Mực tươi</t>
  </si>
  <si>
    <t>Bún tươi</t>
  </si>
  <si>
    <t>Gia vị, rau thơm</t>
  </si>
  <si>
    <t>Đu đủ</t>
  </si>
  <si>
    <t>Bí xanh</t>
  </si>
  <si>
    <t>Bắp sú</t>
  </si>
  <si>
    <t>Xương Heo</t>
  </si>
  <si>
    <t>Bánh hỏi</t>
  </si>
  <si>
    <t>Lòng heo</t>
  </si>
  <si>
    <t>Mướp</t>
  </si>
  <si>
    <t>Cải thảo</t>
  </si>
  <si>
    <t>Bún</t>
  </si>
  <si>
    <t>Dưa cải</t>
  </si>
  <si>
    <t>Mì tôm</t>
  </si>
  <si>
    <t>Đậu Hà lan</t>
  </si>
  <si>
    <t>Cà</t>
  </si>
  <si>
    <t>bó</t>
  </si>
  <si>
    <t>Trứng</t>
  </si>
  <si>
    <t>Chả lụa</t>
  </si>
  <si>
    <t>Măng</t>
  </si>
  <si>
    <t>Miếng</t>
  </si>
  <si>
    <t>Xương</t>
  </si>
  <si>
    <t>Cá Chim</t>
  </si>
  <si>
    <t>Rau thơm</t>
  </si>
  <si>
    <t>Thịt Gà loại 2</t>
  </si>
  <si>
    <t>Cá Hố</t>
  </si>
  <si>
    <t>Cá Nục luộc</t>
  </si>
  <si>
    <t>THỰC ĐƠN ĂN HỌC SINH DÂN TỘC NỘI TRÚ 
NĂM HỌC 2026-2027</t>
  </si>
  <si>
    <t>Số suất ăn/ngày</t>
  </si>
  <si>
    <t>Số ngày</t>
  </si>
  <si>
    <t>Tiền ăn/suất/ngày</t>
  </si>
  <si>
    <t>Tổng suất ăn/tuần</t>
  </si>
  <si>
    <t>Tổng tiền ăn/ngày</t>
  </si>
  <si>
    <t>Tổng tiền ăn/tuần</t>
  </si>
  <si>
    <t>Bữa trưa</t>
  </si>
  <si>
    <t>Bữa chiều</t>
  </si>
  <si>
    <t>Ghi chú</t>
  </si>
  <si>
    <t xml:space="preserve">Thứ Hai
</t>
  </si>
  <si>
    <t>Mì tôm thịt nạc, trứng cút</t>
  </si>
  <si>
    <t xml:space="preserve">Thứ Ba
</t>
  </si>
  <si>
    <t xml:space="preserve">Thứ Tư
</t>
  </si>
  <si>
    <t xml:space="preserve">Thứ Năm
</t>
  </si>
  <si>
    <t>Bánh hỏi, lòng heo, thịt heo luộc</t>
  </si>
  <si>
    <t xml:space="preserve">Thứ Sáu
</t>
  </si>
  <si>
    <t>Mì tôm nấu thịt bò</t>
  </si>
  <si>
    <t xml:space="preserve">Thứ Bảy
</t>
  </si>
  <si>
    <t xml:space="preserve">Chủ nhật
</t>
  </si>
  <si>
    <t>Lưu ý: Thực đơn có thể điều chỉnh theo nguồn thực phẩm thực tế nhưng phải bảo đảm định lượng, dinh dưỡng và an toàn thực phẩm.</t>
  </si>
  <si>
    <t>SỞ GIÁO DỤC ĐÀO TẠO TỈNH GIA LAI</t>
  </si>
  <si>
    <t>CỘNG HÒA XÃ HỘI CHỦ NGHĨA VIỆT NAM</t>
  </si>
  <si>
    <t>Độc lập - Tự do - Hạnh phúc</t>
  </si>
  <si>
    <t>Tổ trưởng Tổ QLNT</t>
  </si>
  <si>
    <r>
      <t xml:space="preserve">      </t>
    </r>
    <r>
      <rPr>
        <b/>
        <sz val="12"/>
        <rFont val="Times New Roman"/>
        <family val="1"/>
      </rPr>
      <t>Đinh Văn Toàn</t>
    </r>
  </si>
  <si>
    <t xml:space="preserve">                   Tổ trưởng Tổ QLNT</t>
  </si>
  <si>
    <t xml:space="preserve">     Đặng Thanh May</t>
  </si>
  <si>
    <t xml:space="preserve">   PHÓ HIỆU TRƯỞNG</t>
  </si>
  <si>
    <r>
      <t xml:space="preserve">                            </t>
    </r>
    <r>
      <rPr>
        <b/>
        <sz val="14"/>
        <rFont val="Times New Roman"/>
        <family val="1"/>
      </rPr>
      <t>Đinh Văn Toàn</t>
    </r>
  </si>
  <si>
    <t xml:space="preserve">        Đặng Thanh May</t>
  </si>
  <si>
    <t>Bánh canh xương heo, thịt nạc, chả cá</t>
  </si>
  <si>
    <t>Canh bầu nấu tôm
Thịt kho đậu
Cá ngừ sốt cà chua
Rau cải xào thịt nạc</t>
  </si>
  <si>
    <t>Canh bí đỏ nấu thịt
Thịt gà kho sả
Mực xào
Rau muống xào thịt nạc</t>
  </si>
  <si>
    <t>Canh chua đầu cá hồi
Thịt xào lăn
Cá nục sốt cà chua
Dưa leo xào thịt nạc</t>
  </si>
  <si>
    <t>Nui xào thịt bò - rau củ</t>
  </si>
  <si>
    <t>Canh đu đủ nấu xương heo
Thịt kho tôm
Cá basa kho sả
Bắp sú xào thịt nạc</t>
  </si>
  <si>
    <t>Canh bí xanh nấu thịt
Thịt kho dưa cải
Cá ngừ lớn kho ngọt
Su su xào thịt bò</t>
  </si>
  <si>
    <t xml:space="preserve">Canh mướp nấu tôm
Thịt gà kho sả
Cá Bạt má kho
Dưa leo xào thịt nạc </t>
  </si>
  <si>
    <t>Canh cải thảo nấu thịt
Thịt xào lăn
Cá ngừ sốt cà
Bún, giá xào thịt nạc</t>
  </si>
  <si>
    <t>Canh bầu nấu tôm
Thịt heo kho chả
Mực xào
Đậu Hà Lan xào thịt bò</t>
  </si>
  <si>
    <t>Canh cải nấu thịt
Thịt kho trứng
Cá nục kho ngọt
Cà xào thịt nạc</t>
  </si>
  <si>
    <t>Bún- nước thịt</t>
  </si>
  <si>
    <t>Canh bí đỏ nấu thịt
Thịt kho đậu
Cá chim kho
Bắp sú xào thịt nạc</t>
  </si>
  <si>
    <t>Canh bí đao nấu xương heo
Thịt kho măng
Cá ngừ sốt cà
Cải ngọt xào thịt nạc</t>
  </si>
  <si>
    <t>Phở bò - Trứng cút</t>
  </si>
  <si>
    <t>Canh mướp nấu tôm
Thịt gà kho sả
Cá hố kho
Dưa leo xào thịt nạc</t>
  </si>
  <si>
    <t>Canh đu đủ nấu xương
Thịt xào lăn
Cá nục sốt cà
Bún, giá xào thịt nạc</t>
  </si>
  <si>
    <t>Canh bí đao nấu thịt
Thịt kho tôm
Cá chim kho sả                                    Su su xào thịt bò</t>
  </si>
  <si>
    <t xml:space="preserve">Gia vị </t>
  </si>
  <si>
    <t>Chất đốt (Gas): 2000 đồng/học sinh/ngày</t>
  </si>
  <si>
    <t>Susu</t>
  </si>
  <si>
    <t>Thịt nạt</t>
  </si>
  <si>
    <t>Cá ngừ nhỏ tươi</t>
  </si>
  <si>
    <t>CHI PHÍ CHẤT ĐỐT (GAS): 2000 ĐỒNG/HỌC SINH/NGÀY</t>
  </si>
  <si>
    <t>PHÂN RÃ THỰC ĐƠN CHI TIẾT THỨ HAI (05/10/2026)</t>
  </si>
  <si>
    <t>PHÂN RÃ THỰC ĐƠN CHI TIẾT THỨ BA (06/10/2026)</t>
  </si>
  <si>
    <t>Qủa</t>
  </si>
  <si>
    <t>PHÂN RÃ THỰC ĐƠN CHI TIẾT THỨ TƯ (07/10/2026)</t>
  </si>
  <si>
    <t>Nui</t>
  </si>
  <si>
    <t>Hành tây</t>
  </si>
  <si>
    <t>Cá Ba sa</t>
  </si>
  <si>
    <t>Cá ngừ lớn lát</t>
  </si>
  <si>
    <t>Thực đơn: Sáng: Nui xào thịt bò -rau củ | Trưa: Canh đu đủ nấu xương heo; Thịt kho tôm; Cá basa kho sả; Bắp sú xào thịt nạc | Chiều: Canh bí xanh nấu thịt; Thịt kho dưa cải; Cá ngừ kho ngọt; Su su xào thịt bò</t>
  </si>
  <si>
    <t>Thực đơn: Sáng: Bánh canh xương heo, chả cá | Trưa: Canh bí đỏ nấu thịt; Thịt gà kho sả; Mực xào; Rau muống xào thịt nạc| Chiều: Canh chua đầu cá hồi; Thịt xào lăn; Cá nục sốt cà chua; Dưa leo xào thịt nạc</t>
  </si>
  <si>
    <t xml:space="preserve">Thực đơn: Sáng: Mì tôm thịt nạc, trứng cút | Trưa: Canh bí đao nấu thịt; Thịt kho tôm; Cá chim kho sả; Su su xào thịt bò | Chiều: Canh bầu nấu tôm; Thịt kho đậu; Cá ngừ sốt cà chua; Rau cải xào thịt nạc </t>
  </si>
  <si>
    <t>PHÂN RÃ CHI TIẾT THỤC ĐƠN THỨ NĂM (08/10/2026)</t>
  </si>
  <si>
    <t>Gía</t>
  </si>
  <si>
    <t>Cá Bạc má</t>
  </si>
  <si>
    <t>PHÂN RÃ THỰC ĐƠN CHI TIẾT THỨ SÁU (09/10/2026)</t>
  </si>
  <si>
    <t>Thực đơn: Sáng: Bánh hỏi, lòng heo, thịt heo luộc | Trưa: Canh mướp nấu tôm; Thịt gà kho sả; Cá Bạt má kho; Dưa leo xào thịt nạc  | Chiều: Canh cải thảo nấu thịt; Thịt xào lăn; Cá ngừ sốt cà; Bún,  giá xào thịt nạc</t>
  </si>
  <si>
    <t>Thực đơn: Sáng: Mì tôm nấu thịt bò | Trưa: Canh bầu nấu tôm; Thịt heo kho chả; Mực xào; Đậu Hà Lan xào thịt bò | Chiều: Canh cải nấu thịt; Thịt kho trứng; Cá nục kho ngọt; Cà xào thịt nạc</t>
  </si>
  <si>
    <t>PHÂN RÃ THỰC ĐƠN CHI TIẾT THỨ BẢY (10/10/2026)</t>
  </si>
  <si>
    <t xml:space="preserve">Thực đơn: Sáng: Bún nước thịt; Trưa: Canh bí đỏ nấu thịt; Thịt kho đậu; Cá chim kho; Bắp sú xào thịt nạc| Chiều: Canh bí đao nấu xương heo; Thịt kho măng; Cá ngừ lớn sốt cà; Cải ngọt xào thịt nạc </t>
  </si>
  <si>
    <t>Thịt 3 chỉ</t>
  </si>
  <si>
    <t>Cá ngừ lớn luộc</t>
  </si>
  <si>
    <t>PHÂN RÃ THỰC ĐƠN CHI TIẾT CHỦ NHẬT (11/10/2026)</t>
  </si>
  <si>
    <t>Phở bò</t>
  </si>
  <si>
    <t>quả</t>
  </si>
  <si>
    <t>Thực đơn: Sáng: Phỏ bò - Trứng cút | Trưa: Canh mướp nấu tôm; Thịt gà kho sả; Cá hố kho; Dưa leo xào thịt nạc| Chiều: Canh đu đủ nấu xương; Thịt xào lăn; Cá nục sốt cà; Bún, giá xào thịt nạc</t>
  </si>
  <si>
    <t>7TỔNG HỢP PHÂN RÃ KINH PHÍ THỰC ĐƠN THEO NGÀY (TUẦN 05: Từ 05/10 - 11/10/2026)
NĂM HỌC 2026-2027</t>
  </si>
  <si>
    <t>Lưu ý: Các dòng có ĐVT “Khoán” là khoản gia vị/rau thơm theo số tiền trọn gói trong bảng giá gốc. Chi phí chất đốt (Gas) được tính riêng: 223 học sinh × 2000 đồng = 446.000 đồng/ngày.</t>
  </si>
  <si>
    <t>Ghi chú: Tiền thực phẩm là 54.000 đồng/học sinh/ngày; kinh phí chất đốt (Gas) là 2000 đồng/học sinh/ngày. Tổng mức ăn: 56.000 đồng/học sinh/ngày. Với 223 học sinh, chi phí Gas là 446.000 đồng/ngày và 3.122.000 đồng/tuần.</t>
  </si>
  <si>
    <t>TUẦN 5 - Từ ngày 05/10/2026 - 11/10/2026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</si>
</sst>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##"/>
  </numFmts>
  <fonts count="36">
    <font>
      <sz val="11"/>
      <name val="Carlito"/>
    </font>
    <font>
      <b/>
      <sz val="14"/>
      <color rgb="FFFFFFFF"/>
      <name val="Arial"/>
      <family val="2"/>
    </font>
    <font>
      <b/>
      <sz val="11"/>
      <color rgb="FF1F4E78"/>
      <name val="Arial"/>
      <family val="2"/>
    </font>
    <font>
      <sz val="11"/>
      <name val="Arial"/>
      <family val="2"/>
    </font>
    <font>
      <i/>
      <sz val="11"/>
      <color rgb="FF7F6000"/>
      <name val="Arial"/>
      <family val="2"/>
    </font>
    <font>
      <b/>
      <sz val="11"/>
      <color rgb="FFFFFFFF"/>
      <name val="Arial"/>
      <family val="2"/>
    </font>
    <font>
      <b/>
      <sz val="11"/>
      <color rgb="FF274E13"/>
      <name val="Arial"/>
      <family val="2"/>
    </font>
    <font>
      <b/>
      <sz val="11"/>
      <color rgb="FF7F6000"/>
      <name val="Arial"/>
      <family val="2"/>
    </font>
    <font>
      <i/>
      <sz val="11"/>
      <color rgb="FF666666"/>
      <name val="Arial"/>
      <family val="2"/>
    </font>
    <font>
      <b/>
      <sz val="12"/>
      <color rgb="FFFFFFFF"/>
      <name val="Arial"/>
      <family val="2"/>
    </font>
    <font>
      <b/>
      <sz val="15"/>
      <color rgb="FF1F4E78"/>
      <name val="Arial"/>
      <family val="2"/>
    </font>
    <font>
      <i/>
      <sz val="11"/>
      <color rgb="FF44546A"/>
      <name val="Arial"/>
      <family val="2"/>
    </font>
    <font>
      <b/>
      <sz val="16"/>
      <color rgb="FF17365D"/>
      <name val="Arial"/>
      <family val="2"/>
    </font>
    <font>
      <b/>
      <sz val="11"/>
      <color rgb="FF17365D"/>
      <name val="Arial"/>
      <family val="2"/>
    </font>
    <font>
      <b/>
      <sz val="11"/>
      <color rgb="FF375623"/>
      <name val="Arial"/>
      <family val="2"/>
    </font>
    <font>
      <sz val="10"/>
      <name val="Times New Roman"/>
      <family val="1"/>
    </font>
    <font>
      <u/>
      <sz val="10"/>
      <name val="Times New Roman"/>
      <family val="1"/>
    </font>
    <font>
      <sz val="11"/>
      <color rgb="FFFF0000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name val="Times New Roman"/>
      <family val="1"/>
    </font>
    <font>
      <sz val="12"/>
      <name val="Calibri"/>
      <family val="2"/>
      <scheme val="minor"/>
    </font>
    <font>
      <b/>
      <sz val="12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sz val="14"/>
      <name val="Carlito"/>
    </font>
    <font>
      <sz val="14"/>
      <name val="Calibri"/>
      <family val="2"/>
      <scheme val="minor"/>
    </font>
    <font>
      <b/>
      <sz val="11"/>
      <color rgb="FF1F4E78"/>
      <name val="Times New Roman"/>
      <family val="1"/>
    </font>
    <font>
      <sz val="10"/>
      <color theme="1"/>
      <name val="Times New Roman"/>
      <family val="1"/>
    </font>
    <font>
      <b/>
      <sz val="11"/>
      <color rgb="FF274E13"/>
      <name val="Times New Roman"/>
      <family val="1"/>
    </font>
    <font>
      <b/>
      <sz val="11"/>
      <color rgb="FF7F6000"/>
      <name val="Times New Roman"/>
      <family val="1"/>
    </font>
    <font>
      <b/>
      <sz val="11"/>
      <color rgb="FFFFFFFF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FF2CC"/>
      </patternFill>
    </fill>
    <fill>
      <patternFill patternType="solid">
        <fgColor rgb="FF5B9BD5"/>
      </patternFill>
    </fill>
    <fill>
      <patternFill patternType="solid">
        <fgColor rgb="FFD9EAD3"/>
      </patternFill>
    </fill>
    <fill>
      <patternFill patternType="solid">
        <fgColor rgb="FFF2F2F2"/>
      </patternFill>
    </fill>
    <fill>
      <patternFill patternType="solid">
        <fgColor rgb="FFEAF2F8"/>
      </patternFill>
    </fill>
    <fill>
      <patternFill patternType="solid">
        <fgColor rgb="FFE2F0D9"/>
      </patternFill>
    </fill>
    <fill>
      <patternFill patternType="solid">
        <fgColor rgb="FFF7FBFF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rgb="FF9EADBA"/>
      </left>
      <right/>
      <top style="thin">
        <color rgb="FF9EADBA"/>
      </top>
      <bottom/>
      <diagonal/>
    </border>
    <border>
      <left/>
      <right/>
      <top style="thin">
        <color rgb="FF9EADBA"/>
      </top>
      <bottom/>
      <diagonal/>
    </border>
    <border>
      <left/>
      <right style="thin">
        <color rgb="FF9EADBA"/>
      </right>
      <top style="thin">
        <color rgb="FF9EADBA"/>
      </top>
      <bottom/>
      <diagonal/>
    </border>
    <border>
      <left style="thin">
        <color rgb="FF9EADBA"/>
      </left>
      <right/>
      <top/>
      <bottom/>
      <diagonal/>
    </border>
    <border>
      <left/>
      <right style="thin">
        <color rgb="FF9EADBA"/>
      </right>
      <top/>
      <bottom/>
      <diagonal/>
    </border>
    <border>
      <left style="thin">
        <color rgb="FF9EADBA"/>
      </left>
      <right/>
      <top/>
      <bottom style="thin">
        <color rgb="FF9EADBA"/>
      </bottom>
      <diagonal/>
    </border>
    <border>
      <left/>
      <right/>
      <top/>
      <bottom style="thin">
        <color rgb="FF9EADBA"/>
      </bottom>
      <diagonal/>
    </border>
    <border>
      <left/>
      <right style="thin">
        <color rgb="FF9EADBA"/>
      </right>
      <top/>
      <bottom style="thin">
        <color rgb="FF9EADBA"/>
      </bottom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  <diagonal/>
    </border>
    <border>
      <left style="thin">
        <color rgb="FF93C47D"/>
      </left>
      <right style="thin">
        <color rgb="FF93C47D"/>
      </right>
      <top style="thin">
        <color rgb="FF93C47D"/>
      </top>
      <bottom style="thin">
        <color rgb="FF93C47D"/>
      </bottom>
      <diagonal/>
    </border>
    <border>
      <left style="thin">
        <color rgb="FFD6B656"/>
      </left>
      <right style="thin">
        <color rgb="FFD6B656"/>
      </right>
      <top style="thin">
        <color rgb="FFD6B656"/>
      </top>
      <bottom style="thin">
        <color rgb="FFD6B656"/>
      </bottom>
      <diagonal/>
    </border>
    <border>
      <left style="thin">
        <color rgb="FF1F4E78"/>
      </left>
      <right style="thin">
        <color rgb="FF1F4E78"/>
      </right>
      <top style="thin">
        <color rgb="FF1F4E78"/>
      </top>
      <bottom style="thin">
        <color rgb="FF1F4E78"/>
      </bottom>
      <diagonal/>
    </border>
    <border>
      <left style="thin">
        <color rgb="FFB4C6E7"/>
      </left>
      <right style="thin">
        <color rgb="FFB4C6E7"/>
      </right>
      <top style="thin">
        <color rgb="FFB4C6E7"/>
      </top>
      <bottom style="thin">
        <color rgb="FFB4C6E7"/>
      </bottom>
      <diagonal/>
    </border>
    <border>
      <left style="thin">
        <color rgb="FFD6B656"/>
      </left>
      <right/>
      <top style="thin">
        <color rgb="FFD6B656"/>
      </top>
      <bottom style="thin">
        <color rgb="FFD6B656"/>
      </bottom>
      <diagonal/>
    </border>
    <border>
      <left/>
      <right/>
      <top style="thin">
        <color rgb="FFD6B656"/>
      </top>
      <bottom style="thin">
        <color rgb="FFD6B656"/>
      </bottom>
      <diagonal/>
    </border>
    <border>
      <left/>
      <right style="thin">
        <color rgb="FFD6B656"/>
      </right>
      <top style="thin">
        <color rgb="FFD6B656"/>
      </top>
      <bottom style="thin">
        <color rgb="FFD6B656"/>
      </bottom>
      <diagonal/>
    </border>
    <border>
      <left style="thin">
        <color rgb="FFD9E2F3"/>
      </left>
      <right/>
      <top style="thin">
        <color rgb="FFD9E2F3"/>
      </top>
      <bottom style="thin">
        <color rgb="FFD9E2F3"/>
      </bottom>
      <diagonal/>
    </border>
    <border>
      <left style="thin">
        <color rgb="FFD9E2F3"/>
      </left>
      <right style="thin">
        <color rgb="FFD9E2F3"/>
      </right>
      <top style="thin">
        <color rgb="FFD9E2F3"/>
      </top>
      <bottom/>
      <diagonal/>
    </border>
    <border>
      <left style="thin">
        <color theme="4" tint="0.79998168889431442"/>
      </left>
      <right style="thin">
        <color theme="4" tint="0.79998168889431442"/>
      </right>
      <top style="thin">
        <color theme="4" tint="0.79998168889431442"/>
      </top>
      <bottom style="thin">
        <color theme="4" tint="0.79998168889431442"/>
      </bottom>
      <diagonal/>
    </border>
    <border>
      <left style="thin">
        <color rgb="FF93C47D"/>
      </left>
      <right style="thin">
        <color rgb="FF93C47D"/>
      </right>
      <top/>
      <bottom style="thin">
        <color rgb="FF93C47D"/>
      </bottom>
      <diagonal/>
    </border>
    <border>
      <left style="thin">
        <color theme="4" tint="0.79998168889431442"/>
      </left>
      <right style="thin">
        <color theme="4" tint="0.79998168889431442"/>
      </right>
      <top style="thin">
        <color theme="4" tint="0.79998168889431442"/>
      </top>
      <bottom/>
      <diagonal/>
    </border>
    <border>
      <left style="thin">
        <color theme="4" tint="0.79995117038483843"/>
      </left>
      <right style="thin">
        <color theme="4" tint="0.79995117038483843"/>
      </right>
      <top style="thin">
        <color theme="4" tint="0.79995117038483843"/>
      </top>
      <bottom style="thin">
        <color theme="4" tint="0.79995117038483843"/>
      </bottom>
      <diagonal/>
    </border>
    <border>
      <left style="thin">
        <color theme="4" tint="0.79998168889431442"/>
      </left>
      <right/>
      <top style="thin">
        <color theme="4" tint="0.79998168889431442"/>
      </top>
      <bottom style="thin">
        <color theme="4" tint="0.79998168889431442"/>
      </bottom>
      <diagonal/>
    </border>
    <border>
      <left style="thin">
        <color theme="4" tint="0.59996337778862885"/>
      </left>
      <right style="thin">
        <color theme="4" tint="0.59996337778862885"/>
      </right>
      <top style="thin">
        <color theme="4" tint="0.59996337778862885"/>
      </top>
      <bottom style="thin">
        <color theme="4" tint="0.59996337778862885"/>
      </bottom>
      <diagonal/>
    </border>
    <border>
      <left style="thin">
        <color theme="4" tint="0.59996337778862885"/>
      </left>
      <right/>
      <top style="thin">
        <color theme="4" tint="0.59996337778862885"/>
      </top>
      <bottom style="thin">
        <color theme="4" tint="0.59996337778862885"/>
      </bottom>
      <diagonal/>
    </border>
    <border>
      <left style="thin">
        <color rgb="FFD9E2F3"/>
      </left>
      <right/>
      <top style="thin">
        <color rgb="FFD9E2F3"/>
      </top>
      <bottom/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  <border>
      <left style="thin">
        <color theme="4" tint="0.79995117038483843"/>
      </left>
      <right style="thin">
        <color theme="4" tint="0.79995117038483843"/>
      </right>
      <top/>
      <bottom style="thin">
        <color theme="4" tint="0.79995117038483843"/>
      </bottom>
      <diagonal/>
    </border>
    <border>
      <left/>
      <right style="thin">
        <color theme="4" tint="0.79998168889431442"/>
      </right>
      <top style="thin">
        <color theme="4" tint="0.79998168889431442"/>
      </top>
      <bottom style="thin">
        <color theme="4" tint="0.79998168889431442"/>
      </bottom>
      <diagonal/>
    </border>
    <border>
      <left style="thin">
        <color theme="4" tint="0.79995117038483843"/>
      </left>
      <right/>
      <top/>
      <bottom style="thin">
        <color theme="4" tint="0.79995117038483843"/>
      </bottom>
      <diagonal/>
    </border>
    <border>
      <left style="thin">
        <color theme="4" tint="0.79995117038483843"/>
      </left>
      <right/>
      <top style="thin">
        <color theme="4" tint="0.79995117038483843"/>
      </top>
      <bottom style="thin">
        <color theme="4" tint="0.79995117038483843"/>
      </bottom>
      <diagonal/>
    </border>
    <border>
      <left style="thin">
        <color theme="4" tint="0.79998168889431442"/>
      </left>
      <right/>
      <top style="thin">
        <color theme="4" tint="0.79998168889431442"/>
      </top>
      <bottom/>
      <diagonal/>
    </border>
    <border>
      <left style="thin">
        <color theme="4" tint="0.79998168889431442"/>
      </left>
      <right style="thin">
        <color theme="4" tint="0.79995117038483843"/>
      </right>
      <top style="thin">
        <color theme="4" tint="0.79995117038483843"/>
      </top>
      <bottom style="thin">
        <color theme="4" tint="0.79995117038483843"/>
      </bottom>
      <diagonal/>
    </border>
  </borders>
  <cellStyleXfs count="1">
    <xf numFmtId="0" fontId="0" fillId="0" borderId="0"/>
  </cellStyleXfs>
  <cellXfs count="163">
    <xf numFmtId="0" fontId="0" fillId="0" borderId="0" xfId="0"/>
    <xf numFmtId="0" fontId="2" fillId="3" borderId="1" xfId="0" applyFont="1" applyFill="1" applyBorder="1"/>
    <xf numFmtId="0" fontId="3" fillId="3" borderId="2" xfId="0" applyFont="1" applyFill="1" applyBorder="1"/>
    <xf numFmtId="3" fontId="3" fillId="3" borderId="2" xfId="0" applyNumberFormat="1" applyFont="1" applyFill="1" applyBorder="1"/>
    <xf numFmtId="3" fontId="3" fillId="3" borderId="3" xfId="0" applyNumberFormat="1" applyFont="1" applyFill="1" applyBorder="1"/>
    <xf numFmtId="0" fontId="2" fillId="3" borderId="4" xfId="0" applyFont="1" applyFill="1" applyBorder="1"/>
    <xf numFmtId="0" fontId="3" fillId="3" borderId="0" xfId="0" applyFont="1" applyFill="1"/>
    <xf numFmtId="3" fontId="3" fillId="3" borderId="0" xfId="0" applyNumberFormat="1" applyFont="1" applyFill="1"/>
    <xf numFmtId="3" fontId="3" fillId="3" borderId="5" xfId="0" applyNumberFormat="1" applyFont="1" applyFill="1" applyBorder="1"/>
    <xf numFmtId="0" fontId="3" fillId="3" borderId="6" xfId="0" applyFont="1" applyFill="1" applyBorder="1"/>
    <xf numFmtId="0" fontId="3" fillId="3" borderId="7" xfId="0" applyFont="1" applyFill="1" applyBorder="1"/>
    <xf numFmtId="0" fontId="2" fillId="3" borderId="7" xfId="0" applyFont="1" applyFill="1" applyBorder="1"/>
    <xf numFmtId="3" fontId="3" fillId="3" borderId="7" xfId="0" applyNumberFormat="1" applyFont="1" applyFill="1" applyBorder="1"/>
    <xf numFmtId="3" fontId="3" fillId="3" borderId="8" xfId="0" applyNumberFormat="1" applyFont="1" applyFill="1" applyBorder="1"/>
    <xf numFmtId="0" fontId="5" fillId="5" borderId="9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3" fontId="7" fillId="4" borderId="11" xfId="0" applyNumberFormat="1" applyFont="1" applyFill="1" applyBorder="1"/>
    <xf numFmtId="3" fontId="5" fillId="2" borderId="12" xfId="0" applyNumberFormat="1" applyFont="1" applyFill="1" applyBorder="1"/>
    <xf numFmtId="0" fontId="3" fillId="0" borderId="0" xfId="0" applyFont="1"/>
    <xf numFmtId="0" fontId="5" fillId="5" borderId="9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3" fontId="3" fillId="0" borderId="9" xfId="0" applyNumberFormat="1" applyFont="1" applyBorder="1" applyAlignment="1">
      <alignment horizontal="center" vertical="center" wrapText="1"/>
    </xf>
    <xf numFmtId="3" fontId="3" fillId="0" borderId="9" xfId="0" applyNumberFormat="1" applyFont="1" applyBorder="1" applyAlignment="1">
      <alignment vertical="center" wrapText="1"/>
    </xf>
    <xf numFmtId="3" fontId="3" fillId="8" borderId="3" xfId="0" applyNumberFormat="1" applyFont="1" applyFill="1" applyBorder="1" applyAlignment="1">
      <alignment horizontal="right"/>
    </xf>
    <xf numFmtId="3" fontId="3" fillId="9" borderId="3" xfId="0" applyNumberFormat="1" applyFont="1" applyFill="1" applyBorder="1" applyAlignment="1">
      <alignment horizontal="right"/>
    </xf>
    <xf numFmtId="3" fontId="3" fillId="8" borderId="5" xfId="0" applyNumberFormat="1" applyFont="1" applyFill="1" applyBorder="1" applyAlignment="1">
      <alignment horizontal="right"/>
    </xf>
    <xf numFmtId="3" fontId="3" fillId="9" borderId="5" xfId="0" applyNumberFormat="1" applyFont="1" applyFill="1" applyBorder="1" applyAlignment="1">
      <alignment horizontal="right"/>
    </xf>
    <xf numFmtId="3" fontId="3" fillId="8" borderId="8" xfId="0" applyNumberFormat="1" applyFont="1" applyFill="1" applyBorder="1" applyAlignment="1">
      <alignment horizontal="right"/>
    </xf>
    <xf numFmtId="3" fontId="3" fillId="9" borderId="8" xfId="0" applyNumberFormat="1" applyFont="1" applyFill="1" applyBorder="1" applyAlignment="1">
      <alignment horizontal="right"/>
    </xf>
    <xf numFmtId="0" fontId="20" fillId="0" borderId="0" xfId="0" applyFont="1"/>
    <xf numFmtId="0" fontId="21" fillId="0" borderId="0" xfId="0" applyFont="1"/>
    <xf numFmtId="0" fontId="18" fillId="0" borderId="0" xfId="0" applyFont="1"/>
    <xf numFmtId="0" fontId="21" fillId="0" borderId="0" xfId="0" applyFont="1" applyAlignment="1">
      <alignment horizontal="center"/>
    </xf>
    <xf numFmtId="0" fontId="19" fillId="0" borderId="0" xfId="0" applyFont="1"/>
    <xf numFmtId="0" fontId="22" fillId="0" borderId="0" xfId="0" applyFont="1"/>
    <xf numFmtId="0" fontId="23" fillId="0" borderId="0" xfId="0" applyFont="1"/>
    <xf numFmtId="0" fontId="25" fillId="0" borderId="0" xfId="0" applyFont="1"/>
    <xf numFmtId="0" fontId="26" fillId="0" borderId="0" xfId="0" applyFont="1"/>
    <xf numFmtId="0" fontId="25" fillId="0" borderId="0" xfId="0" applyFont="1" applyAlignment="1">
      <alignment horizontal="center"/>
    </xf>
    <xf numFmtId="0" fontId="27" fillId="0" borderId="0" xfId="0" applyFont="1"/>
    <xf numFmtId="0" fontId="28" fillId="0" borderId="0" xfId="0" applyFont="1"/>
    <xf numFmtId="0" fontId="29" fillId="0" borderId="0" xfId="0" applyFont="1"/>
    <xf numFmtId="0" fontId="30" fillId="0" borderId="0" xfId="0" applyFont="1"/>
    <xf numFmtId="0" fontId="5" fillId="5" borderId="18" xfId="0" applyFont="1" applyFill="1" applyBorder="1" applyAlignment="1">
      <alignment horizontal="center" vertical="center"/>
    </xf>
    <xf numFmtId="3" fontId="5" fillId="5" borderId="18" xfId="0" applyNumberFormat="1" applyFont="1" applyFill="1" applyBorder="1" applyAlignment="1">
      <alignment horizontal="center" vertical="center"/>
    </xf>
    <xf numFmtId="3" fontId="6" fillId="6" borderId="20" xfId="0" applyNumberFormat="1" applyFont="1" applyFill="1" applyBorder="1"/>
    <xf numFmtId="0" fontId="17" fillId="0" borderId="19" xfId="0" applyFont="1" applyBorder="1" applyAlignment="1">
      <alignment horizontal="right" wrapText="1"/>
    </xf>
    <xf numFmtId="3" fontId="17" fillId="0" borderId="19" xfId="0" applyNumberFormat="1" applyFont="1" applyBorder="1" applyAlignment="1">
      <alignment horizontal="right" vertical="top" wrapText="1"/>
    </xf>
    <xf numFmtId="0" fontId="17" fillId="0" borderId="19" xfId="0" applyFont="1" applyBorder="1" applyAlignment="1">
      <alignment horizontal="right" vertical="top" wrapText="1"/>
    </xf>
    <xf numFmtId="0" fontId="19" fillId="0" borderId="19" xfId="0" applyFont="1" applyBorder="1" applyAlignment="1">
      <alignment horizontal="right" wrapText="1"/>
    </xf>
    <xf numFmtId="3" fontId="19" fillId="0" borderId="19" xfId="0" applyNumberFormat="1" applyFont="1" applyBorder="1" applyAlignment="1">
      <alignment horizontal="right" vertical="top" wrapText="1"/>
    </xf>
    <xf numFmtId="0" fontId="19" fillId="0" borderId="19" xfId="0" applyFont="1" applyBorder="1" applyAlignment="1">
      <alignment horizontal="right" vertical="top" wrapText="1"/>
    </xf>
    <xf numFmtId="0" fontId="31" fillId="10" borderId="13" xfId="0" applyFont="1" applyFill="1" applyBorder="1" applyAlignment="1">
      <alignment horizontal="center" vertical="center" wrapText="1"/>
    </xf>
    <xf numFmtId="0" fontId="22" fillId="10" borderId="13" xfId="0" applyFont="1" applyFill="1" applyBorder="1" applyAlignment="1">
      <alignment horizontal="center" vertical="center" wrapText="1"/>
    </xf>
    <xf numFmtId="0" fontId="19" fillId="10" borderId="13" xfId="0" applyFont="1" applyFill="1" applyBorder="1" applyAlignment="1">
      <alignment vertical="center" wrapText="1"/>
    </xf>
    <xf numFmtId="0" fontId="31" fillId="0" borderId="13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19" fillId="0" borderId="13" xfId="0" applyFont="1" applyBorder="1" applyAlignment="1">
      <alignment vertical="center" wrapText="1"/>
    </xf>
    <xf numFmtId="0" fontId="3" fillId="0" borderId="17" xfId="0" applyFont="1" applyBorder="1" applyAlignment="1">
      <alignment horizontal="center" vertical="center"/>
    </xf>
    <xf numFmtId="0" fontId="19" fillId="0" borderId="21" xfId="0" applyFont="1" applyBorder="1" applyAlignment="1">
      <alignment horizontal="left" wrapText="1"/>
    </xf>
    <xf numFmtId="0" fontId="19" fillId="0" borderId="21" xfId="0" applyFont="1" applyBorder="1" applyAlignment="1">
      <alignment horizontal="right" wrapText="1"/>
    </xf>
    <xf numFmtId="0" fontId="19" fillId="0" borderId="22" xfId="0" applyFont="1" applyBorder="1" applyAlignment="1">
      <alignment horizontal="left" wrapText="1"/>
    </xf>
    <xf numFmtId="0" fontId="19" fillId="0" borderId="22" xfId="0" applyFont="1" applyBorder="1" applyAlignment="1">
      <alignment horizontal="center" wrapText="1"/>
    </xf>
    <xf numFmtId="0" fontId="17" fillId="0" borderId="22" xfId="0" applyFont="1" applyBorder="1" applyAlignment="1">
      <alignment horizontal="left" wrapText="1"/>
    </xf>
    <xf numFmtId="0" fontId="17" fillId="0" borderId="22" xfId="0" applyFont="1" applyBorder="1" applyAlignment="1">
      <alignment horizontal="center" wrapText="1"/>
    </xf>
    <xf numFmtId="0" fontId="19" fillId="0" borderId="19" xfId="0" applyFont="1" applyBorder="1" applyAlignment="1">
      <alignment horizontal="left" wrapText="1"/>
    </xf>
    <xf numFmtId="0" fontId="19" fillId="0" borderId="19" xfId="0" applyFont="1" applyBorder="1" applyAlignment="1">
      <alignment horizontal="center" wrapText="1"/>
    </xf>
    <xf numFmtId="0" fontId="19" fillId="0" borderId="21" xfId="0" applyFont="1" applyBorder="1" applyAlignment="1">
      <alignment horizontal="right" vertical="top" wrapText="1"/>
    </xf>
    <xf numFmtId="0" fontId="19" fillId="0" borderId="24" xfId="0" applyFont="1" applyBorder="1" applyAlignment="1">
      <alignment horizontal="left" wrapText="1"/>
    </xf>
    <xf numFmtId="0" fontId="17" fillId="0" borderId="24" xfId="0" applyFont="1" applyBorder="1" applyAlignment="1">
      <alignment horizontal="left" wrapText="1"/>
    </xf>
    <xf numFmtId="0" fontId="19" fillId="0" borderId="25" xfId="0" applyFont="1" applyBorder="1" applyAlignment="1">
      <alignment horizontal="right" wrapText="1"/>
    </xf>
    <xf numFmtId="0" fontId="19" fillId="0" borderId="23" xfId="0" applyFont="1" applyBorder="1" applyAlignment="1">
      <alignment horizontal="right" wrapText="1"/>
    </xf>
    <xf numFmtId="0" fontId="17" fillId="0" borderId="19" xfId="0" applyFont="1" applyBorder="1" applyAlignment="1">
      <alignment horizontal="left" wrapText="1"/>
    </xf>
    <xf numFmtId="0" fontId="17" fillId="0" borderId="19" xfId="0" applyFont="1" applyBorder="1" applyAlignment="1">
      <alignment horizontal="center" wrapText="1"/>
    </xf>
    <xf numFmtId="0" fontId="32" fillId="0" borderId="19" xfId="0" applyFont="1" applyBorder="1" applyAlignment="1">
      <alignment horizontal="left" wrapText="1"/>
    </xf>
    <xf numFmtId="0" fontId="18" fillId="0" borderId="19" xfId="0" applyFont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9" fillId="0" borderId="23" xfId="0" applyFont="1" applyBorder="1" applyAlignment="1">
      <alignment horizontal="left" wrapText="1"/>
    </xf>
    <xf numFmtId="0" fontId="19" fillId="0" borderId="27" xfId="0" applyFont="1" applyBorder="1" applyAlignment="1">
      <alignment horizontal="center" wrapText="1"/>
    </xf>
    <xf numFmtId="0" fontId="3" fillId="0" borderId="26" xfId="0" applyFont="1" applyBorder="1" applyAlignment="1">
      <alignment horizontal="center" vertical="center"/>
    </xf>
    <xf numFmtId="0" fontId="19" fillId="0" borderId="9" xfId="0" applyFont="1" applyBorder="1" applyAlignment="1">
      <alignment vertical="center"/>
    </xf>
    <xf numFmtId="0" fontId="19" fillId="0" borderId="18" xfId="0" applyFont="1" applyBorder="1" applyAlignment="1">
      <alignment vertical="center"/>
    </xf>
    <xf numFmtId="0" fontId="19" fillId="0" borderId="9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3" fontId="33" fillId="6" borderId="20" xfId="0" applyNumberFormat="1" applyFont="1" applyFill="1" applyBorder="1"/>
    <xf numFmtId="3" fontId="34" fillId="4" borderId="11" xfId="0" applyNumberFormat="1" applyFont="1" applyFill="1" applyBorder="1"/>
    <xf numFmtId="3" fontId="35" fillId="2" borderId="12" xfId="0" applyNumberFormat="1" applyFont="1" applyFill="1" applyBorder="1"/>
    <xf numFmtId="0" fontId="19" fillId="11" borderId="19" xfId="0" applyFont="1" applyFill="1" applyBorder="1" applyAlignment="1">
      <alignment horizontal="left" wrapText="1"/>
    </xf>
    <xf numFmtId="0" fontId="19" fillId="11" borderId="19" xfId="0" applyFont="1" applyFill="1" applyBorder="1" applyAlignment="1">
      <alignment horizontal="center" wrapText="1"/>
    </xf>
    <xf numFmtId="0" fontId="17" fillId="11" borderId="19" xfId="0" applyFont="1" applyFill="1" applyBorder="1" applyAlignment="1">
      <alignment horizontal="left" wrapText="1"/>
    </xf>
    <xf numFmtId="0" fontId="17" fillId="11" borderId="19" xfId="0" applyFont="1" applyFill="1" applyBorder="1" applyAlignment="1">
      <alignment horizontal="center" wrapText="1"/>
    </xf>
    <xf numFmtId="0" fontId="19" fillId="0" borderId="28" xfId="0" applyFont="1" applyBorder="1" applyAlignment="1">
      <alignment horizontal="left" wrapText="1"/>
    </xf>
    <xf numFmtId="0" fontId="19" fillId="0" borderId="29" xfId="0" applyFont="1" applyBorder="1" applyAlignment="1">
      <alignment horizontal="right" wrapText="1"/>
    </xf>
    <xf numFmtId="0" fontId="17" fillId="0" borderId="29" xfId="0" applyFont="1" applyBorder="1" applyAlignment="1">
      <alignment horizontal="right" wrapText="1"/>
    </xf>
    <xf numFmtId="0" fontId="19" fillId="0" borderId="30" xfId="0" applyFont="1" applyBorder="1" applyAlignment="1">
      <alignment horizontal="center" wrapText="1"/>
    </xf>
    <xf numFmtId="0" fontId="19" fillId="0" borderId="31" xfId="0" applyFont="1" applyBorder="1" applyAlignment="1">
      <alignment horizontal="center" wrapText="1"/>
    </xf>
    <xf numFmtId="0" fontId="17" fillId="0" borderId="31" xfId="0" applyFont="1" applyBorder="1" applyAlignment="1">
      <alignment horizontal="center" wrapText="1"/>
    </xf>
    <xf numFmtId="0" fontId="19" fillId="0" borderId="32" xfId="0" applyFont="1" applyBorder="1" applyAlignment="1">
      <alignment horizontal="right" wrapText="1"/>
    </xf>
    <xf numFmtId="0" fontId="17" fillId="0" borderId="25" xfId="0" applyFont="1" applyBorder="1" applyAlignment="1">
      <alignment horizontal="right" wrapText="1"/>
    </xf>
    <xf numFmtId="0" fontId="19" fillId="0" borderId="33" xfId="0" applyFont="1" applyBorder="1" applyAlignment="1">
      <alignment horizontal="right" wrapText="1"/>
    </xf>
    <xf numFmtId="3" fontId="19" fillId="0" borderId="22" xfId="0" applyNumberFormat="1" applyFont="1" applyBorder="1" applyAlignment="1">
      <alignment horizontal="right" vertical="top" wrapText="1"/>
    </xf>
    <xf numFmtId="0" fontId="19" fillId="0" borderId="22" xfId="0" applyFont="1" applyBorder="1" applyAlignment="1">
      <alignment horizontal="right" vertical="top" wrapText="1"/>
    </xf>
    <xf numFmtId="0" fontId="17" fillId="0" borderId="33" xfId="0" applyFont="1" applyBorder="1" applyAlignment="1">
      <alignment horizontal="right" wrapText="1"/>
    </xf>
    <xf numFmtId="3" fontId="17" fillId="0" borderId="22" xfId="0" applyNumberFormat="1" applyFont="1" applyBorder="1" applyAlignment="1">
      <alignment horizontal="right" vertical="top" wrapText="1"/>
    </xf>
    <xf numFmtId="0" fontId="17" fillId="0" borderId="22" xfId="0" applyFont="1" applyBorder="1" applyAlignment="1">
      <alignment horizontal="right" vertical="top" wrapText="1"/>
    </xf>
    <xf numFmtId="0" fontId="18" fillId="0" borderId="33" xfId="0" applyFont="1" applyBorder="1" applyAlignment="1">
      <alignment horizontal="right" wrapText="1"/>
    </xf>
    <xf numFmtId="3" fontId="18" fillId="0" borderId="22" xfId="0" applyNumberFormat="1" applyFont="1" applyBorder="1" applyAlignment="1">
      <alignment horizontal="right" vertical="top" wrapText="1"/>
    </xf>
    <xf numFmtId="0" fontId="18" fillId="0" borderId="22" xfId="0" applyFont="1" applyBorder="1" applyAlignment="1">
      <alignment horizontal="right" vertical="top" wrapText="1"/>
    </xf>
    <xf numFmtId="0" fontId="19" fillId="11" borderId="33" xfId="0" applyFont="1" applyFill="1" applyBorder="1" applyAlignment="1">
      <alignment horizontal="right" wrapText="1"/>
    </xf>
    <xf numFmtId="3" fontId="19" fillId="11" borderId="22" xfId="0" applyNumberFormat="1" applyFont="1" applyFill="1" applyBorder="1" applyAlignment="1">
      <alignment horizontal="right" vertical="top" wrapText="1"/>
    </xf>
    <xf numFmtId="0" fontId="19" fillId="11" borderId="22" xfId="0" applyFont="1" applyFill="1" applyBorder="1" applyAlignment="1">
      <alignment horizontal="right" vertical="top" wrapText="1"/>
    </xf>
    <xf numFmtId="0" fontId="17" fillId="11" borderId="33" xfId="0" applyFont="1" applyFill="1" applyBorder="1" applyAlignment="1">
      <alignment horizontal="right" wrapText="1"/>
    </xf>
    <xf numFmtId="3" fontId="17" fillId="11" borderId="22" xfId="0" applyNumberFormat="1" applyFont="1" applyFill="1" applyBorder="1" applyAlignment="1">
      <alignment horizontal="right" vertical="top" wrapText="1"/>
    </xf>
    <xf numFmtId="0" fontId="17" fillId="11" borderId="22" xfId="0" applyFont="1" applyFill="1" applyBorder="1" applyAlignment="1">
      <alignment horizontal="right" vertical="top" wrapText="1"/>
    </xf>
    <xf numFmtId="0" fontId="13" fillId="8" borderId="6" xfId="0" applyFont="1" applyFill="1" applyBorder="1"/>
    <xf numFmtId="0" fontId="3" fillId="8" borderId="7" xfId="0" applyFont="1" applyFill="1" applyBorder="1"/>
    <xf numFmtId="0" fontId="14" fillId="9" borderId="6" xfId="0" applyFont="1" applyFill="1" applyBorder="1"/>
    <xf numFmtId="0" fontId="3" fillId="9" borderId="7" xfId="0" applyFont="1" applyFill="1" applyBorder="1"/>
    <xf numFmtId="0" fontId="4" fillId="4" borderId="14" xfId="0" applyFont="1" applyFill="1" applyBorder="1" applyAlignment="1">
      <alignment vertical="center" wrapText="1"/>
    </xf>
    <xf numFmtId="0" fontId="4" fillId="4" borderId="15" xfId="0" applyFont="1" applyFill="1" applyBorder="1" applyAlignment="1">
      <alignment vertical="center" wrapText="1"/>
    </xf>
    <xf numFmtId="0" fontId="4" fillId="4" borderId="16" xfId="0" applyFont="1" applyFill="1" applyBorder="1" applyAlignment="1">
      <alignment vertical="center" wrapText="1"/>
    </xf>
    <xf numFmtId="0" fontId="9" fillId="2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 wrapText="1"/>
    </xf>
    <xf numFmtId="0" fontId="12" fillId="3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3" fillId="8" borderId="1" xfId="0" applyFont="1" applyFill="1" applyBorder="1"/>
    <xf numFmtId="0" fontId="3" fillId="8" borderId="2" xfId="0" applyFont="1" applyFill="1" applyBorder="1"/>
    <xf numFmtId="0" fontId="14" fillId="9" borderId="1" xfId="0" applyFont="1" applyFill="1" applyBorder="1"/>
    <xf numFmtId="0" fontId="3" fillId="9" borderId="2" xfId="0" applyFont="1" applyFill="1" applyBorder="1"/>
    <xf numFmtId="0" fontId="13" fillId="8" borderId="4" xfId="0" applyFont="1" applyFill="1" applyBorder="1"/>
    <xf numFmtId="0" fontId="3" fillId="8" borderId="0" xfId="0" applyFont="1" applyFill="1"/>
    <xf numFmtId="0" fontId="14" fillId="9" borderId="4" xfId="0" applyFont="1" applyFill="1" applyBorder="1"/>
    <xf numFmtId="0" fontId="3" fillId="9" borderId="0" xfId="0" applyFont="1" applyFill="1"/>
    <xf numFmtId="0" fontId="9" fillId="2" borderId="0" xfId="0" applyFont="1" applyFill="1" applyAlignment="1">
      <alignment horizontal="center"/>
    </xf>
    <xf numFmtId="0" fontId="10" fillId="3" borderId="0" xfId="0" applyFont="1" applyFill="1" applyAlignment="1">
      <alignment horizontal="center" wrapText="1"/>
    </xf>
    <xf numFmtId="0" fontId="10" fillId="3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0" fontId="5" fillId="2" borderId="12" xfId="0" applyFont="1" applyFill="1" applyBorder="1"/>
    <xf numFmtId="3" fontId="5" fillId="2" borderId="12" xfId="0" applyNumberFormat="1" applyFont="1" applyFill="1" applyBorder="1"/>
    <xf numFmtId="0" fontId="4" fillId="4" borderId="0" xfId="0" applyFont="1" applyFill="1" applyAlignment="1">
      <alignment vertical="center" wrapText="1"/>
    </xf>
    <xf numFmtId="0" fontId="8" fillId="7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3" fontId="4" fillId="4" borderId="0" xfId="0" applyNumberFormat="1" applyFont="1" applyFill="1" applyAlignment="1">
      <alignment vertical="center" wrapText="1"/>
    </xf>
    <xf numFmtId="0" fontId="6" fillId="6" borderId="10" xfId="0" applyFont="1" applyFill="1" applyBorder="1"/>
    <xf numFmtId="0" fontId="6" fillId="6" borderId="20" xfId="0" applyFont="1" applyFill="1" applyBorder="1"/>
    <xf numFmtId="164" fontId="6" fillId="6" borderId="20" xfId="0" applyNumberFormat="1" applyFont="1" applyFill="1" applyBorder="1"/>
    <xf numFmtId="3" fontId="6" fillId="6" borderId="20" xfId="0" applyNumberFormat="1" applyFont="1" applyFill="1" applyBorder="1"/>
    <xf numFmtId="0" fontId="7" fillId="4" borderId="11" xfId="0" applyFont="1" applyFill="1" applyBorder="1"/>
    <xf numFmtId="164" fontId="7" fillId="4" borderId="11" xfId="0" applyNumberFormat="1" applyFont="1" applyFill="1" applyBorder="1"/>
    <xf numFmtId="3" fontId="7" fillId="4" borderId="11" xfId="0" applyNumberFormat="1" applyFont="1" applyFill="1" applyBorder="1"/>
    <xf numFmtId="164" fontId="5" fillId="2" borderId="12" xfId="0" applyNumberFormat="1" applyFont="1" applyFill="1" applyBorder="1"/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33" fillId="6" borderId="10" xfId="0" applyFont="1" applyFill="1" applyBorder="1"/>
    <xf numFmtId="0" fontId="33" fillId="6" borderId="20" xfId="0" applyFont="1" applyFill="1" applyBorder="1"/>
    <xf numFmtId="164" fontId="33" fillId="6" borderId="20" xfId="0" applyNumberFormat="1" applyFont="1" applyFill="1" applyBorder="1"/>
    <xf numFmtId="3" fontId="33" fillId="6" borderId="20" xfId="0" applyNumberFormat="1" applyFont="1" applyFill="1" applyBorder="1"/>
    <xf numFmtId="0" fontId="34" fillId="4" borderId="11" xfId="0" applyFont="1" applyFill="1" applyBorder="1"/>
    <xf numFmtId="164" fontId="34" fillId="4" borderId="11" xfId="0" applyNumberFormat="1" applyFont="1" applyFill="1" applyBorder="1"/>
    <xf numFmtId="3" fontId="34" fillId="4" borderId="11" xfId="0" applyNumberFormat="1" applyFont="1" applyFill="1" applyBorder="1"/>
    <xf numFmtId="0" fontId="35" fillId="2" borderId="12" xfId="0" applyFont="1" applyFill="1" applyBorder="1"/>
    <xf numFmtId="164" fontId="35" fillId="2" borderId="12" xfId="0" applyNumberFormat="1" applyFont="1" applyFill="1" applyBorder="1"/>
    <xf numFmtId="3" fontId="35" fillId="2" borderId="1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tabSelected="1" workbookViewId="0">
      <selection activeCell="I3" sqref="I3"/>
    </sheetView>
  </sheetViews>
  <sheetFormatPr defaultRowHeight="14"/>
  <cols>
    <col min="1" max="1" width="6" customWidth="1"/>
    <col min="2" max="2" width="15" customWidth="1"/>
    <col min="3" max="3" width="26" customWidth="1"/>
    <col min="4" max="4" width="31" customWidth="1"/>
    <col min="5" max="5" width="29.25" customWidth="1"/>
    <col min="6" max="6" width="12" customWidth="1"/>
  </cols>
  <sheetData>
    <row r="1" spans="1:6" ht="15.5">
      <c r="A1" s="121" t="s">
        <v>0</v>
      </c>
      <c r="B1" s="121"/>
      <c r="C1" s="121"/>
      <c r="D1" s="121"/>
      <c r="E1" s="121"/>
      <c r="F1" s="121"/>
    </row>
    <row r="2" spans="1:6" ht="20">
      <c r="A2" s="122" t="s">
        <v>100</v>
      </c>
      <c r="B2" s="123"/>
      <c r="C2" s="123"/>
      <c r="D2" s="123"/>
      <c r="E2" s="123"/>
      <c r="F2" s="123"/>
    </row>
    <row r="3" spans="1:6" ht="22" customHeight="1">
      <c r="A3" s="124" t="s">
        <v>183</v>
      </c>
      <c r="B3" s="124"/>
      <c r="C3" s="124"/>
      <c r="D3" s="124"/>
      <c r="E3" s="124"/>
      <c r="F3" s="124"/>
    </row>
    <row r="4" spans="1:6">
      <c r="A4" s="18"/>
      <c r="B4" s="18"/>
      <c r="C4" s="18"/>
      <c r="D4" s="18"/>
      <c r="E4" s="18"/>
      <c r="F4" s="18"/>
    </row>
    <row r="5" spans="1:6">
      <c r="A5" s="125" t="s">
        <v>101</v>
      </c>
      <c r="B5" s="126"/>
      <c r="C5" s="23">
        <v>223</v>
      </c>
      <c r="D5" s="127" t="s">
        <v>102</v>
      </c>
      <c r="E5" s="128"/>
      <c r="F5" s="24">
        <v>7</v>
      </c>
    </row>
    <row r="6" spans="1:6" ht="18.75" customHeight="1">
      <c r="A6" s="129" t="s">
        <v>103</v>
      </c>
      <c r="B6" s="130"/>
      <c r="C6" s="25">
        <v>56000</v>
      </c>
      <c r="D6" s="131" t="s">
        <v>104</v>
      </c>
      <c r="E6" s="132"/>
      <c r="F6" s="26">
        <f>C5*F5</f>
        <v>1561</v>
      </c>
    </row>
    <row r="7" spans="1:6" ht="22.5" customHeight="1">
      <c r="A7" s="114" t="s">
        <v>105</v>
      </c>
      <c r="B7" s="115"/>
      <c r="C7" s="27">
        <f>C5*C6</f>
        <v>12488000</v>
      </c>
      <c r="D7" s="116" t="s">
        <v>106</v>
      </c>
      <c r="E7" s="117"/>
      <c r="F7" s="28">
        <f>C7*F5</f>
        <v>87416000</v>
      </c>
    </row>
    <row r="8" spans="1:6">
      <c r="A8" s="18"/>
      <c r="B8" s="18"/>
      <c r="C8" s="18"/>
      <c r="D8" s="18"/>
      <c r="E8" s="18"/>
      <c r="F8" s="18"/>
    </row>
    <row r="9" spans="1:6" ht="28.5" customHeight="1">
      <c r="A9" s="14" t="s">
        <v>2</v>
      </c>
      <c r="B9" s="14" t="s">
        <v>3</v>
      </c>
      <c r="C9" s="14" t="s">
        <v>27</v>
      </c>
      <c r="D9" s="14" t="s">
        <v>107</v>
      </c>
      <c r="E9" s="14" t="s">
        <v>108</v>
      </c>
      <c r="F9" s="14" t="s">
        <v>109</v>
      </c>
    </row>
    <row r="10" spans="1:6" ht="63.75" customHeight="1">
      <c r="A10" s="52">
        <v>1</v>
      </c>
      <c r="B10" s="53" t="s">
        <v>110</v>
      </c>
      <c r="C10" s="54" t="s">
        <v>111</v>
      </c>
      <c r="D10" s="54" t="s">
        <v>148</v>
      </c>
      <c r="E10" s="54" t="s">
        <v>132</v>
      </c>
      <c r="F10" s="54"/>
    </row>
    <row r="11" spans="1:6" ht="63.75" customHeight="1">
      <c r="A11" s="55">
        <v>2</v>
      </c>
      <c r="B11" s="56" t="s">
        <v>112</v>
      </c>
      <c r="C11" s="57" t="s">
        <v>131</v>
      </c>
      <c r="D11" s="57" t="s">
        <v>133</v>
      </c>
      <c r="E11" s="57" t="s">
        <v>134</v>
      </c>
      <c r="F11" s="57"/>
    </row>
    <row r="12" spans="1:6" ht="63.75" customHeight="1">
      <c r="A12" s="52">
        <v>3</v>
      </c>
      <c r="B12" s="53" t="s">
        <v>113</v>
      </c>
      <c r="C12" s="54" t="s">
        <v>135</v>
      </c>
      <c r="D12" s="54" t="s">
        <v>136</v>
      </c>
      <c r="E12" s="54" t="s">
        <v>137</v>
      </c>
      <c r="F12" s="54"/>
    </row>
    <row r="13" spans="1:6" ht="63.75" customHeight="1">
      <c r="A13" s="55">
        <v>4</v>
      </c>
      <c r="B13" s="56" t="s">
        <v>114</v>
      </c>
      <c r="C13" s="57" t="s">
        <v>115</v>
      </c>
      <c r="D13" s="57" t="s">
        <v>138</v>
      </c>
      <c r="E13" s="57" t="s">
        <v>139</v>
      </c>
      <c r="F13" s="57"/>
    </row>
    <row r="14" spans="1:6" ht="63.75" customHeight="1">
      <c r="A14" s="52">
        <v>5</v>
      </c>
      <c r="B14" s="53" t="s">
        <v>116</v>
      </c>
      <c r="C14" s="54" t="s">
        <v>117</v>
      </c>
      <c r="D14" s="54" t="s">
        <v>140</v>
      </c>
      <c r="E14" s="54" t="s">
        <v>141</v>
      </c>
      <c r="F14" s="54"/>
    </row>
    <row r="15" spans="1:6" ht="63.75" customHeight="1">
      <c r="A15" s="55">
        <v>6</v>
      </c>
      <c r="B15" s="56" t="s">
        <v>118</v>
      </c>
      <c r="C15" s="57" t="s">
        <v>142</v>
      </c>
      <c r="D15" s="57" t="s">
        <v>143</v>
      </c>
      <c r="E15" s="57" t="s">
        <v>144</v>
      </c>
      <c r="F15" s="57"/>
    </row>
    <row r="16" spans="1:6" ht="63.75" customHeight="1">
      <c r="A16" s="52">
        <v>7</v>
      </c>
      <c r="B16" s="53" t="s">
        <v>119</v>
      </c>
      <c r="C16" s="54" t="s">
        <v>145</v>
      </c>
      <c r="D16" s="54" t="s">
        <v>146</v>
      </c>
      <c r="E16" s="54" t="s">
        <v>147</v>
      </c>
      <c r="F16" s="54"/>
    </row>
    <row r="17" spans="1:6">
      <c r="A17" s="18"/>
      <c r="B17" s="18"/>
      <c r="C17" s="18"/>
      <c r="D17" s="18"/>
      <c r="E17" s="18"/>
      <c r="F17" s="18"/>
    </row>
    <row r="18" spans="1:6" ht="32.15" customHeight="1">
      <c r="A18" s="118" t="s">
        <v>120</v>
      </c>
      <c r="B18" s="119"/>
      <c r="C18" s="119"/>
      <c r="D18" s="119"/>
      <c r="E18" s="119"/>
      <c r="F18" s="120"/>
    </row>
    <row r="19" spans="1:6" ht="17.5">
      <c r="A19" s="36"/>
      <c r="B19" s="36" t="s">
        <v>128</v>
      </c>
      <c r="C19" s="36"/>
      <c r="D19" s="36"/>
      <c r="E19" s="36" t="s">
        <v>126</v>
      </c>
    </row>
    <row r="20" spans="1:6" ht="18">
      <c r="A20" s="37"/>
      <c r="B20" s="37"/>
      <c r="C20" s="37"/>
      <c r="D20" s="38"/>
      <c r="E20" s="37"/>
      <c r="F20" s="31"/>
    </row>
    <row r="21" spans="1:6" ht="18">
      <c r="A21" s="37"/>
      <c r="B21" s="37"/>
      <c r="C21" s="37"/>
      <c r="D21" s="38"/>
      <c r="E21" s="37"/>
      <c r="F21" s="31"/>
    </row>
    <row r="22" spans="1:6" ht="18">
      <c r="A22" s="37"/>
      <c r="B22" s="37"/>
      <c r="C22" s="37"/>
      <c r="D22" s="38"/>
      <c r="E22" s="37"/>
      <c r="F22" s="31"/>
    </row>
    <row r="23" spans="1:6" ht="18">
      <c r="A23" s="37"/>
      <c r="B23" s="37"/>
      <c r="C23" s="37"/>
      <c r="D23" s="38"/>
      <c r="E23" s="37"/>
      <c r="F23" s="31"/>
    </row>
    <row r="24" spans="1:6" ht="18.5">
      <c r="A24" s="39"/>
      <c r="B24" s="40" t="s">
        <v>127</v>
      </c>
      <c r="C24" s="41"/>
      <c r="D24" s="38"/>
      <c r="E24" s="42" t="s">
        <v>129</v>
      </c>
    </row>
    <row r="25" spans="1:6" ht="17.5">
      <c r="A25" s="41"/>
      <c r="B25" s="41"/>
      <c r="C25" s="41"/>
      <c r="D25" s="41"/>
      <c r="E25" s="41"/>
    </row>
  </sheetData>
  <mergeCells count="10">
    <mergeCell ref="A7:B7"/>
    <mergeCell ref="D7:E7"/>
    <mergeCell ref="A18:F18"/>
    <mergeCell ref="A1:F1"/>
    <mergeCell ref="A2:F2"/>
    <mergeCell ref="A3:F3"/>
    <mergeCell ref="A5:B5"/>
    <mergeCell ref="D5:E5"/>
    <mergeCell ref="A6:B6"/>
    <mergeCell ref="D6:E6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"/>
  <sheetViews>
    <sheetView showGridLines="0" topLeftCell="A4" workbookViewId="0">
      <selection activeCell="F18" sqref="F18"/>
    </sheetView>
  </sheetViews>
  <sheetFormatPr defaultRowHeight="14"/>
  <cols>
    <col min="1" max="1" width="6" customWidth="1"/>
    <col min="2" max="2" width="15.75" customWidth="1"/>
    <col min="3" max="3" width="11" customWidth="1"/>
    <col min="4" max="5" width="16" customWidth="1"/>
    <col min="6" max="8" width="18" customWidth="1"/>
  </cols>
  <sheetData>
    <row r="1" spans="1:8" ht="24" customHeight="1">
      <c r="A1" s="133" t="s">
        <v>0</v>
      </c>
      <c r="B1" s="133"/>
      <c r="C1" s="133"/>
      <c r="D1" s="133"/>
      <c r="E1" s="133"/>
      <c r="F1" s="133"/>
      <c r="G1" s="133"/>
      <c r="H1" s="133"/>
    </row>
    <row r="2" spans="1:8" ht="50.25" customHeight="1">
      <c r="A2" s="134" t="s">
        <v>180</v>
      </c>
      <c r="B2" s="135"/>
      <c r="C2" s="135"/>
      <c r="D2" s="135"/>
      <c r="E2" s="135"/>
      <c r="F2" s="135"/>
      <c r="G2" s="135"/>
      <c r="H2" s="135"/>
    </row>
    <row r="3" spans="1:8" ht="22" customHeight="1">
      <c r="A3" s="136" t="s">
        <v>1</v>
      </c>
      <c r="B3" s="136"/>
      <c r="C3" s="136"/>
      <c r="D3" s="136"/>
      <c r="E3" s="136"/>
      <c r="F3" s="136"/>
      <c r="G3" s="136"/>
      <c r="H3" s="136"/>
    </row>
    <row r="4" spans="1:8">
      <c r="A4" s="18"/>
      <c r="B4" s="18"/>
      <c r="C4" s="18"/>
      <c r="D4" s="18"/>
      <c r="E4" s="18"/>
      <c r="F4" s="18"/>
      <c r="G4" s="18"/>
      <c r="H4" s="18"/>
    </row>
    <row r="5" spans="1:8" ht="26.25" customHeight="1">
      <c r="A5" s="19" t="s">
        <v>2</v>
      </c>
      <c r="B5" s="19" t="s">
        <v>3</v>
      </c>
      <c r="C5" s="19" t="s">
        <v>4</v>
      </c>
      <c r="D5" s="19" t="s">
        <v>5</v>
      </c>
      <c r="E5" s="19" t="s">
        <v>6</v>
      </c>
      <c r="F5" s="19" t="s">
        <v>7</v>
      </c>
      <c r="G5" s="19" t="s">
        <v>8</v>
      </c>
      <c r="H5" s="19" t="s">
        <v>9</v>
      </c>
    </row>
    <row r="6" spans="1:8" ht="26.25" customHeight="1">
      <c r="A6" s="20">
        <v>1</v>
      </c>
      <c r="B6" s="20" t="s">
        <v>10</v>
      </c>
      <c r="C6" s="21">
        <v>223</v>
      </c>
      <c r="D6" s="21">
        <v>56000</v>
      </c>
      <c r="E6" s="22">
        <f>'T2'!F2</f>
        <v>12042000</v>
      </c>
      <c r="F6" s="22">
        <f>'T2'!F3</f>
        <v>446000</v>
      </c>
      <c r="G6" s="22">
        <f>'T2'!F4</f>
        <v>12488000</v>
      </c>
      <c r="H6" s="22">
        <f t="shared" ref="H6:H12" si="0">G6-C6*D6</f>
        <v>0</v>
      </c>
    </row>
    <row r="7" spans="1:8" ht="26.25" customHeight="1">
      <c r="A7" s="20">
        <v>2</v>
      </c>
      <c r="B7" s="20" t="s">
        <v>11</v>
      </c>
      <c r="C7" s="21">
        <v>223</v>
      </c>
      <c r="D7" s="21">
        <v>56000</v>
      </c>
      <c r="E7" s="22">
        <f>'T3'!F2</f>
        <v>12042000</v>
      </c>
      <c r="F7" s="22">
        <f>'T3'!F3</f>
        <v>446000</v>
      </c>
      <c r="G7" s="22">
        <f>'T3'!F4</f>
        <v>12488000</v>
      </c>
      <c r="H7" s="22">
        <f t="shared" si="0"/>
        <v>0</v>
      </c>
    </row>
    <row r="8" spans="1:8" ht="26.25" customHeight="1">
      <c r="A8" s="20">
        <v>3</v>
      </c>
      <c r="B8" s="20" t="s">
        <v>12</v>
      </c>
      <c r="C8" s="21">
        <v>223</v>
      </c>
      <c r="D8" s="21">
        <v>56000</v>
      </c>
      <c r="E8" s="22">
        <f>'T4'!F2</f>
        <v>12042000</v>
      </c>
      <c r="F8" s="22">
        <f>'T4'!F3</f>
        <v>446000</v>
      </c>
      <c r="G8" s="22">
        <f>'T4'!F4</f>
        <v>12488000</v>
      </c>
      <c r="H8" s="22">
        <f t="shared" si="0"/>
        <v>0</v>
      </c>
    </row>
    <row r="9" spans="1:8" ht="26.25" customHeight="1">
      <c r="A9" s="20">
        <v>4</v>
      </c>
      <c r="B9" s="20" t="s">
        <v>13</v>
      </c>
      <c r="C9" s="21">
        <v>223</v>
      </c>
      <c r="D9" s="21">
        <v>56000</v>
      </c>
      <c r="E9" s="22">
        <f>'T5'!F4</f>
        <v>12042000</v>
      </c>
      <c r="F9" s="22">
        <f>'T5'!F5</f>
        <v>446000</v>
      </c>
      <c r="G9" s="22">
        <f>'T5'!F6</f>
        <v>12488000</v>
      </c>
      <c r="H9" s="22">
        <f t="shared" si="0"/>
        <v>0</v>
      </c>
    </row>
    <row r="10" spans="1:8" ht="26.25" customHeight="1">
      <c r="A10" s="20">
        <v>5</v>
      </c>
      <c r="B10" s="20" t="s">
        <v>14</v>
      </c>
      <c r="C10" s="21">
        <v>223</v>
      </c>
      <c r="D10" s="21">
        <v>56000</v>
      </c>
      <c r="E10" s="22">
        <f>'T6'!F2</f>
        <v>12042000</v>
      </c>
      <c r="F10" s="22">
        <f>'T6'!F3</f>
        <v>446000</v>
      </c>
      <c r="G10" s="22">
        <f>'T6'!F4</f>
        <v>12488000</v>
      </c>
      <c r="H10" s="22">
        <f t="shared" si="0"/>
        <v>0</v>
      </c>
    </row>
    <row r="11" spans="1:8" ht="26.25" customHeight="1">
      <c r="A11" s="20">
        <v>6</v>
      </c>
      <c r="B11" s="20" t="s">
        <v>15</v>
      </c>
      <c r="C11" s="21">
        <v>223</v>
      </c>
      <c r="D11" s="21">
        <v>56000</v>
      </c>
      <c r="E11" s="22">
        <f>'T7'!F2</f>
        <v>12042000</v>
      </c>
      <c r="F11" s="22">
        <f>'T7'!F3</f>
        <v>446000</v>
      </c>
      <c r="G11" s="22">
        <f>'T7'!F4</f>
        <v>12488000</v>
      </c>
      <c r="H11" s="22">
        <f t="shared" si="0"/>
        <v>0</v>
      </c>
    </row>
    <row r="12" spans="1:8" ht="26.25" customHeight="1">
      <c r="A12" s="20">
        <v>7</v>
      </c>
      <c r="B12" s="20" t="s">
        <v>16</v>
      </c>
      <c r="C12" s="21">
        <v>223</v>
      </c>
      <c r="D12" s="21">
        <v>56000</v>
      </c>
      <c r="E12" s="22">
        <f>CN!F2</f>
        <v>12042000</v>
      </c>
      <c r="F12" s="22">
        <f>CN!F3</f>
        <v>446000</v>
      </c>
      <c r="G12" s="22">
        <f>CN!F4</f>
        <v>12488000</v>
      </c>
      <c r="H12" s="22">
        <f t="shared" si="0"/>
        <v>0</v>
      </c>
    </row>
    <row r="13" spans="1:8">
      <c r="A13" s="137" t="s">
        <v>17</v>
      </c>
      <c r="B13" s="137"/>
      <c r="C13" s="138"/>
      <c r="D13" s="138"/>
      <c r="E13" s="17">
        <f>SUM(E6:E12)</f>
        <v>84294000</v>
      </c>
      <c r="F13" s="17">
        <f>SUM(F6:F12)</f>
        <v>3122000</v>
      </c>
      <c r="G13" s="17">
        <f>SUM(G6:G12)</f>
        <v>87416000</v>
      </c>
      <c r="H13" s="17">
        <f>SUM(H6:H12)</f>
        <v>0</v>
      </c>
    </row>
    <row r="14" spans="1:8">
      <c r="A14" s="18"/>
      <c r="B14" s="18"/>
      <c r="C14" s="18"/>
      <c r="D14" s="18"/>
      <c r="E14" s="18"/>
      <c r="F14" s="18"/>
      <c r="G14" s="18"/>
      <c r="H14" s="18"/>
    </row>
    <row r="15" spans="1:8" ht="33" customHeight="1">
      <c r="A15" s="139" t="s">
        <v>182</v>
      </c>
      <c r="B15" s="139"/>
      <c r="C15" s="139"/>
      <c r="D15" s="139"/>
      <c r="E15" s="139"/>
      <c r="F15" s="139"/>
      <c r="G15" s="139"/>
      <c r="H15" s="139"/>
    </row>
    <row r="16" spans="1:8" ht="30" customHeight="1">
      <c r="A16" s="139"/>
      <c r="B16" s="139"/>
      <c r="C16" s="139"/>
      <c r="D16" s="139"/>
      <c r="E16" s="139"/>
      <c r="F16" s="139"/>
      <c r="G16" s="139"/>
      <c r="H16" s="139"/>
    </row>
    <row r="17" spans="2:8" ht="15">
      <c r="B17" s="29"/>
      <c r="C17" s="30" t="s">
        <v>128</v>
      </c>
      <c r="D17" s="29"/>
      <c r="E17" s="30"/>
      <c r="F17" s="29"/>
      <c r="G17" s="30" t="s">
        <v>124</v>
      </c>
      <c r="H17" s="29"/>
    </row>
    <row r="18" spans="2:8" ht="15">
      <c r="B18" s="31"/>
      <c r="C18" s="31"/>
      <c r="D18" s="31"/>
      <c r="E18" s="32"/>
      <c r="F18" s="31"/>
      <c r="G18" s="31"/>
      <c r="H18" s="31"/>
    </row>
    <row r="19" spans="2:8" ht="14.25" customHeight="1">
      <c r="B19" s="31"/>
      <c r="C19" s="31"/>
      <c r="D19" s="31"/>
      <c r="E19" s="32"/>
      <c r="F19" s="31"/>
      <c r="G19" s="31"/>
      <c r="H19" s="31"/>
    </row>
    <row r="20" spans="2:8" ht="15">
      <c r="B20" s="31"/>
      <c r="C20" s="31"/>
      <c r="D20" s="31"/>
      <c r="E20" s="32"/>
      <c r="F20" s="31"/>
      <c r="G20" s="31"/>
      <c r="H20" s="31"/>
    </row>
    <row r="21" spans="2:8" ht="15">
      <c r="B21" s="31"/>
      <c r="C21" s="31"/>
      <c r="D21" s="31"/>
      <c r="E21" s="32"/>
      <c r="F21" s="31"/>
      <c r="G21" s="31"/>
      <c r="H21" s="31"/>
    </row>
    <row r="22" spans="2:8" ht="15.5">
      <c r="B22" s="33"/>
      <c r="C22" s="34" t="s">
        <v>130</v>
      </c>
      <c r="E22" s="32"/>
      <c r="G22" s="35" t="s">
        <v>125</v>
      </c>
      <c r="H22" s="33"/>
    </row>
  </sheetData>
  <mergeCells count="5">
    <mergeCell ref="A1:H1"/>
    <mergeCell ref="A2:H2"/>
    <mergeCell ref="A3:H3"/>
    <mergeCell ref="A13:D13"/>
    <mergeCell ref="A15:H16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7"/>
  <sheetViews>
    <sheetView showGridLines="0" topLeftCell="A19" workbookViewId="0">
      <selection activeCell="J31" sqref="J31"/>
    </sheetView>
  </sheetViews>
  <sheetFormatPr defaultRowHeight="14"/>
  <cols>
    <col min="1" max="1" width="6" customWidth="1"/>
    <col min="2" max="2" width="18" customWidth="1"/>
    <col min="3" max="3" width="27" customWidth="1"/>
    <col min="4" max="4" width="11" customWidth="1"/>
    <col min="5" max="5" width="12" customWidth="1"/>
    <col min="6" max="7" width="15" customWidth="1"/>
  </cols>
  <sheetData>
    <row r="1" spans="1:7" ht="28" customHeight="1">
      <c r="A1" s="141" t="s">
        <v>155</v>
      </c>
      <c r="B1" s="141"/>
      <c r="C1" s="141"/>
      <c r="D1" s="141"/>
      <c r="E1" s="141"/>
      <c r="F1" s="141"/>
      <c r="G1" s="141"/>
    </row>
    <row r="2" spans="1:7">
      <c r="A2" s="1" t="s">
        <v>18</v>
      </c>
      <c r="B2" s="2"/>
      <c r="C2" s="2"/>
      <c r="D2" s="2"/>
      <c r="E2" s="2"/>
      <c r="F2" s="3">
        <f>SUM(G8:G31)</f>
        <v>12042000</v>
      </c>
      <c r="G2" s="4"/>
    </row>
    <row r="3" spans="1:7">
      <c r="A3" s="5" t="s">
        <v>150</v>
      </c>
      <c r="B3" s="6"/>
      <c r="C3" s="6"/>
      <c r="D3" s="6"/>
      <c r="E3" s="6"/>
      <c r="F3" s="7">
        <f>$B$5*2000</f>
        <v>446000</v>
      </c>
      <c r="G3" s="8"/>
    </row>
    <row r="4" spans="1:7">
      <c r="A4" s="5" t="s">
        <v>19</v>
      </c>
      <c r="B4" s="6"/>
      <c r="C4" s="6"/>
      <c r="D4" s="6"/>
      <c r="E4" s="6"/>
      <c r="F4" s="7">
        <f>F2+F3</f>
        <v>12488000</v>
      </c>
      <c r="G4" s="8"/>
    </row>
    <row r="5" spans="1:7">
      <c r="A5" s="9" t="s">
        <v>4</v>
      </c>
      <c r="B5" s="10">
        <v>223</v>
      </c>
      <c r="C5" s="10" t="s">
        <v>5</v>
      </c>
      <c r="D5" s="10">
        <v>56000</v>
      </c>
      <c r="E5" s="11" t="s">
        <v>20</v>
      </c>
      <c r="F5" s="12">
        <f>B5*D5</f>
        <v>12488000</v>
      </c>
      <c r="G5" s="13"/>
    </row>
    <row r="6" spans="1:7" ht="48" customHeight="1">
      <c r="A6" s="139" t="s">
        <v>165</v>
      </c>
      <c r="B6" s="139"/>
      <c r="C6" s="139"/>
      <c r="D6" s="139"/>
      <c r="E6" s="139"/>
      <c r="F6" s="142"/>
      <c r="G6" s="142"/>
    </row>
    <row r="7" spans="1:7">
      <c r="A7" s="14" t="s">
        <v>2</v>
      </c>
      <c r="B7" s="14" t="s">
        <v>21</v>
      </c>
      <c r="C7" s="43" t="s">
        <v>22</v>
      </c>
      <c r="D7" s="43" t="s">
        <v>23</v>
      </c>
      <c r="E7" s="43" t="s">
        <v>24</v>
      </c>
      <c r="F7" s="44" t="s">
        <v>25</v>
      </c>
      <c r="G7" s="44" t="s">
        <v>26</v>
      </c>
    </row>
    <row r="8" spans="1:7">
      <c r="A8" s="15">
        <v>1</v>
      </c>
      <c r="B8" s="58" t="s">
        <v>27</v>
      </c>
      <c r="C8" s="65" t="s">
        <v>28</v>
      </c>
      <c r="D8" s="66" t="s">
        <v>29</v>
      </c>
      <c r="E8" s="49">
        <v>223</v>
      </c>
      <c r="F8" s="50">
        <v>5000</v>
      </c>
      <c r="G8" s="51">
        <f>E8*F8</f>
        <v>1115000</v>
      </c>
    </row>
    <row r="9" spans="1:7">
      <c r="A9" s="15">
        <v>2</v>
      </c>
      <c r="B9" s="58" t="s">
        <v>27</v>
      </c>
      <c r="C9" s="65" t="s">
        <v>30</v>
      </c>
      <c r="D9" s="66" t="s">
        <v>31</v>
      </c>
      <c r="E9" s="49">
        <v>9</v>
      </c>
      <c r="F9" s="50">
        <v>125000</v>
      </c>
      <c r="G9" s="51">
        <f>E9*F9</f>
        <v>1125000</v>
      </c>
    </row>
    <row r="10" spans="1:7">
      <c r="A10" s="15">
        <v>3</v>
      </c>
      <c r="B10" s="58" t="s">
        <v>27</v>
      </c>
      <c r="C10" s="65" t="s">
        <v>32</v>
      </c>
      <c r="D10" s="66" t="s">
        <v>31</v>
      </c>
      <c r="E10" s="49">
        <v>400</v>
      </c>
      <c r="F10" s="51">
        <v>700</v>
      </c>
      <c r="G10" s="51">
        <f>E10*F10</f>
        <v>280000</v>
      </c>
    </row>
    <row r="11" spans="1:7">
      <c r="A11" s="15">
        <v>4</v>
      </c>
      <c r="B11" s="58" t="s">
        <v>27</v>
      </c>
      <c r="C11" s="65" t="s">
        <v>149</v>
      </c>
      <c r="D11" s="66"/>
      <c r="E11" s="60"/>
      <c r="F11" s="67"/>
      <c r="G11" s="67">
        <v>44500</v>
      </c>
    </row>
    <row r="12" spans="1:7">
      <c r="A12" s="15">
        <v>5</v>
      </c>
      <c r="B12" s="58" t="s">
        <v>34</v>
      </c>
      <c r="C12" s="91" t="s">
        <v>35</v>
      </c>
      <c r="D12" s="94" t="s">
        <v>36</v>
      </c>
      <c r="E12" s="49">
        <v>19</v>
      </c>
      <c r="F12" s="50">
        <v>11000</v>
      </c>
      <c r="G12" s="51">
        <f t="shared" ref="G12:G31" si="0">E12*F12</f>
        <v>209000</v>
      </c>
    </row>
    <row r="13" spans="1:7">
      <c r="A13" s="15">
        <v>6</v>
      </c>
      <c r="B13" s="58" t="s">
        <v>34</v>
      </c>
      <c r="C13" s="61" t="s">
        <v>37</v>
      </c>
      <c r="D13" s="95" t="s">
        <v>36</v>
      </c>
      <c r="E13" s="49">
        <v>19</v>
      </c>
      <c r="F13" s="50">
        <v>12000</v>
      </c>
      <c r="G13" s="51">
        <f t="shared" si="0"/>
        <v>228000</v>
      </c>
    </row>
    <row r="14" spans="1:7">
      <c r="A14" s="15">
        <v>7</v>
      </c>
      <c r="B14" s="58" t="s">
        <v>34</v>
      </c>
      <c r="C14" s="61" t="s">
        <v>151</v>
      </c>
      <c r="D14" s="95" t="s">
        <v>36</v>
      </c>
      <c r="E14" s="49">
        <v>20</v>
      </c>
      <c r="F14" s="50">
        <v>12000</v>
      </c>
      <c r="G14" s="51">
        <f t="shared" si="0"/>
        <v>240000</v>
      </c>
    </row>
    <row r="15" spans="1:7">
      <c r="A15" s="15">
        <v>8</v>
      </c>
      <c r="B15" s="58" t="s">
        <v>34</v>
      </c>
      <c r="C15" s="61" t="s">
        <v>39</v>
      </c>
      <c r="D15" s="95" t="s">
        <v>36</v>
      </c>
      <c r="E15" s="49">
        <v>20</v>
      </c>
      <c r="F15" s="50">
        <v>12000</v>
      </c>
      <c r="G15" s="51">
        <f t="shared" si="0"/>
        <v>240000</v>
      </c>
    </row>
    <row r="16" spans="1:7">
      <c r="A16" s="15">
        <v>9</v>
      </c>
      <c r="B16" s="58" t="s">
        <v>34</v>
      </c>
      <c r="C16" s="61" t="s">
        <v>40</v>
      </c>
      <c r="D16" s="95" t="s">
        <v>41</v>
      </c>
      <c r="E16" s="49">
        <v>4</v>
      </c>
      <c r="F16" s="50">
        <v>6000</v>
      </c>
      <c r="G16" s="51">
        <f t="shared" si="0"/>
        <v>24000</v>
      </c>
    </row>
    <row r="17" spans="1:7">
      <c r="A17" s="15">
        <v>10</v>
      </c>
      <c r="B17" s="58" t="s">
        <v>34</v>
      </c>
      <c r="C17" s="63" t="s">
        <v>42</v>
      </c>
      <c r="D17" s="96" t="s">
        <v>36</v>
      </c>
      <c r="E17" s="46">
        <v>25</v>
      </c>
      <c r="F17" s="47">
        <v>115000</v>
      </c>
      <c r="G17" s="48">
        <f t="shared" si="0"/>
        <v>2875000</v>
      </c>
    </row>
    <row r="18" spans="1:7">
      <c r="A18" s="15">
        <v>11</v>
      </c>
      <c r="B18" s="58" t="s">
        <v>34</v>
      </c>
      <c r="C18" s="63" t="s">
        <v>152</v>
      </c>
      <c r="D18" s="96" t="s">
        <v>36</v>
      </c>
      <c r="E18" s="46">
        <v>4.5</v>
      </c>
      <c r="F18" s="47">
        <v>125000</v>
      </c>
      <c r="G18" s="48">
        <f t="shared" si="0"/>
        <v>562500</v>
      </c>
    </row>
    <row r="19" spans="1:7">
      <c r="A19" s="15">
        <v>12</v>
      </c>
      <c r="B19" s="58" t="s">
        <v>34</v>
      </c>
      <c r="C19" s="63" t="s">
        <v>43</v>
      </c>
      <c r="D19" s="96" t="s">
        <v>36</v>
      </c>
      <c r="E19" s="46">
        <v>1.5</v>
      </c>
      <c r="F19" s="47">
        <v>240000</v>
      </c>
      <c r="G19" s="48">
        <f t="shared" si="0"/>
        <v>360000</v>
      </c>
    </row>
    <row r="20" spans="1:7">
      <c r="A20" s="15">
        <v>13</v>
      </c>
      <c r="B20" s="58" t="s">
        <v>34</v>
      </c>
      <c r="C20" s="61" t="s">
        <v>44</v>
      </c>
      <c r="D20" s="95" t="s">
        <v>45</v>
      </c>
      <c r="E20" s="49">
        <v>70</v>
      </c>
      <c r="F20" s="50">
        <v>6000</v>
      </c>
      <c r="G20" s="51">
        <f t="shared" si="0"/>
        <v>420000</v>
      </c>
    </row>
    <row r="21" spans="1:7">
      <c r="A21" s="15">
        <v>14</v>
      </c>
      <c r="B21" s="58" t="s">
        <v>34</v>
      </c>
      <c r="C21" s="63" t="s">
        <v>46</v>
      </c>
      <c r="D21" s="96" t="s">
        <v>36</v>
      </c>
      <c r="E21" s="46">
        <v>17</v>
      </c>
      <c r="F21" s="47">
        <v>65000</v>
      </c>
      <c r="G21" s="48">
        <f t="shared" si="0"/>
        <v>1105000</v>
      </c>
    </row>
    <row r="22" spans="1:7">
      <c r="A22" s="15">
        <v>15</v>
      </c>
      <c r="B22" s="58" t="s">
        <v>34</v>
      </c>
      <c r="C22" s="61" t="s">
        <v>153</v>
      </c>
      <c r="D22" s="95" t="s">
        <v>36</v>
      </c>
      <c r="E22" s="49">
        <v>17</v>
      </c>
      <c r="F22" s="50">
        <v>65000</v>
      </c>
      <c r="G22" s="51">
        <f t="shared" si="0"/>
        <v>1105000</v>
      </c>
    </row>
    <row r="23" spans="1:7">
      <c r="A23" s="15">
        <v>16</v>
      </c>
      <c r="B23" s="58" t="s">
        <v>34</v>
      </c>
      <c r="C23" s="63" t="s">
        <v>47</v>
      </c>
      <c r="D23" s="96" t="s">
        <v>36</v>
      </c>
      <c r="E23" s="46">
        <v>3</v>
      </c>
      <c r="F23" s="47">
        <v>140000</v>
      </c>
      <c r="G23" s="48">
        <f t="shared" si="0"/>
        <v>420000</v>
      </c>
    </row>
    <row r="24" spans="1:7">
      <c r="A24" s="15">
        <v>17</v>
      </c>
      <c r="B24" s="58" t="s">
        <v>34</v>
      </c>
      <c r="C24" s="63" t="s">
        <v>48</v>
      </c>
      <c r="D24" s="96" t="s">
        <v>36</v>
      </c>
      <c r="E24" s="46">
        <v>6</v>
      </c>
      <c r="F24" s="47">
        <v>170000</v>
      </c>
      <c r="G24" s="48">
        <f t="shared" si="0"/>
        <v>1020000</v>
      </c>
    </row>
    <row r="25" spans="1:7">
      <c r="A25" s="15">
        <v>18</v>
      </c>
      <c r="B25" s="58" t="s">
        <v>34</v>
      </c>
      <c r="C25" s="61" t="s">
        <v>49</v>
      </c>
      <c r="D25" s="62" t="s">
        <v>50</v>
      </c>
      <c r="E25" s="92">
        <v>6</v>
      </c>
      <c r="F25" s="50">
        <v>16000</v>
      </c>
      <c r="G25" s="51">
        <f t="shared" si="0"/>
        <v>96000</v>
      </c>
    </row>
    <row r="26" spans="1:7">
      <c r="A26" s="15">
        <v>19</v>
      </c>
      <c r="B26" s="58" t="s">
        <v>34</v>
      </c>
      <c r="C26" s="61" t="s">
        <v>51</v>
      </c>
      <c r="D26" s="62" t="s">
        <v>50</v>
      </c>
      <c r="E26" s="92">
        <v>5</v>
      </c>
      <c r="F26" s="50">
        <v>48000</v>
      </c>
      <c r="G26" s="51">
        <f t="shared" si="0"/>
        <v>240000</v>
      </c>
    </row>
    <row r="27" spans="1:7">
      <c r="A27" s="15">
        <v>20</v>
      </c>
      <c r="B27" s="58" t="s">
        <v>34</v>
      </c>
      <c r="C27" s="61" t="s">
        <v>52</v>
      </c>
      <c r="D27" s="62" t="s">
        <v>53</v>
      </c>
      <c r="E27" s="92">
        <v>3</v>
      </c>
      <c r="F27" s="50">
        <v>8000</v>
      </c>
      <c r="G27" s="51">
        <f t="shared" si="0"/>
        <v>24000</v>
      </c>
    </row>
    <row r="28" spans="1:7">
      <c r="A28" s="15">
        <v>21</v>
      </c>
      <c r="B28" s="58" t="s">
        <v>34</v>
      </c>
      <c r="C28" s="61" t="s">
        <v>54</v>
      </c>
      <c r="D28" s="62" t="s">
        <v>36</v>
      </c>
      <c r="E28" s="92">
        <v>1</v>
      </c>
      <c r="F28" s="50">
        <v>65000</v>
      </c>
      <c r="G28" s="51">
        <f t="shared" si="0"/>
        <v>65000</v>
      </c>
    </row>
    <row r="29" spans="1:7">
      <c r="A29" s="15">
        <v>22</v>
      </c>
      <c r="B29" s="58" t="s">
        <v>34</v>
      </c>
      <c r="C29" s="63" t="s">
        <v>55</v>
      </c>
      <c r="D29" s="64" t="s">
        <v>36</v>
      </c>
      <c r="E29" s="93">
        <v>1.3</v>
      </c>
      <c r="F29" s="47">
        <v>27000</v>
      </c>
      <c r="G29" s="48">
        <f t="shared" si="0"/>
        <v>35100</v>
      </c>
    </row>
    <row r="30" spans="1:7">
      <c r="A30" s="15">
        <v>23</v>
      </c>
      <c r="B30" s="58" t="s">
        <v>34</v>
      </c>
      <c r="C30" s="61" t="s">
        <v>56</v>
      </c>
      <c r="D30" s="62"/>
      <c r="E30" s="92"/>
      <c r="F30" s="51"/>
      <c r="G30" s="51">
        <v>184900</v>
      </c>
    </row>
    <row r="31" spans="1:7">
      <c r="A31" s="15">
        <v>24</v>
      </c>
      <c r="B31" s="58" t="s">
        <v>34</v>
      </c>
      <c r="C31" s="61" t="s">
        <v>57</v>
      </c>
      <c r="D31" s="62" t="s">
        <v>50</v>
      </c>
      <c r="E31" s="92">
        <v>2</v>
      </c>
      <c r="F31" s="50">
        <v>12000</v>
      </c>
      <c r="G31" s="51">
        <f t="shared" si="0"/>
        <v>24000</v>
      </c>
    </row>
    <row r="32" spans="1:7">
      <c r="A32" s="143" t="s">
        <v>58</v>
      </c>
      <c r="B32" s="143"/>
      <c r="C32" s="144"/>
      <c r="D32" s="144"/>
      <c r="E32" s="145"/>
      <c r="F32" s="146"/>
      <c r="G32" s="45">
        <f>SUM(G8:G31)</f>
        <v>12042000</v>
      </c>
    </row>
    <row r="33" spans="1:7">
      <c r="A33" s="147" t="s">
        <v>154</v>
      </c>
      <c r="B33" s="147"/>
      <c r="C33" s="147"/>
      <c r="D33" s="147"/>
      <c r="E33" s="148"/>
      <c r="F33" s="149"/>
      <c r="G33" s="16">
        <f>$B$5*2000</f>
        <v>446000</v>
      </c>
    </row>
    <row r="34" spans="1:7">
      <c r="A34" s="137" t="s">
        <v>59</v>
      </c>
      <c r="B34" s="137"/>
      <c r="C34" s="137"/>
      <c r="D34" s="137"/>
      <c r="E34" s="150"/>
      <c r="F34" s="138"/>
      <c r="G34" s="17">
        <f>G32+G33</f>
        <v>12488000</v>
      </c>
    </row>
    <row r="35" spans="1:7">
      <c r="A35" s="18"/>
      <c r="B35" s="18"/>
      <c r="C35" s="18"/>
      <c r="D35" s="18"/>
      <c r="E35" s="18"/>
      <c r="F35" s="18"/>
      <c r="G35" s="18"/>
    </row>
    <row r="36" spans="1:7" ht="34" customHeight="1">
      <c r="A36" s="140" t="s">
        <v>181</v>
      </c>
      <c r="B36" s="140"/>
      <c r="C36" s="140"/>
      <c r="D36" s="140"/>
      <c r="E36" s="140"/>
      <c r="F36" s="140"/>
      <c r="G36" s="140"/>
    </row>
    <row r="37" spans="1:7" ht="34" customHeight="1">
      <c r="A37" s="140"/>
      <c r="B37" s="140"/>
      <c r="C37" s="140"/>
      <c r="D37" s="140"/>
      <c r="E37" s="140"/>
      <c r="F37" s="140"/>
      <c r="G37" s="140"/>
    </row>
  </sheetData>
  <mergeCells count="6">
    <mergeCell ref="A36:G37"/>
    <mergeCell ref="A1:G1"/>
    <mergeCell ref="A6:G6"/>
    <mergeCell ref="A32:F32"/>
    <mergeCell ref="A33:F33"/>
    <mergeCell ref="A34:F3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9"/>
  <sheetViews>
    <sheetView showGridLines="0" topLeftCell="A25" workbookViewId="0">
      <selection activeCell="C43" sqref="C43"/>
    </sheetView>
  </sheetViews>
  <sheetFormatPr defaultRowHeight="14"/>
  <cols>
    <col min="1" max="1" width="6" customWidth="1"/>
    <col min="2" max="2" width="18" customWidth="1"/>
    <col min="3" max="3" width="27" customWidth="1"/>
    <col min="4" max="4" width="11" customWidth="1"/>
    <col min="5" max="5" width="12" customWidth="1"/>
    <col min="6" max="7" width="15" customWidth="1"/>
  </cols>
  <sheetData>
    <row r="1" spans="1:7" ht="28" customHeight="1">
      <c r="A1" s="141" t="s">
        <v>156</v>
      </c>
      <c r="B1" s="141"/>
      <c r="C1" s="141"/>
      <c r="D1" s="141"/>
      <c r="E1" s="141"/>
      <c r="F1" s="141"/>
      <c r="G1" s="141"/>
    </row>
    <row r="2" spans="1:7">
      <c r="A2" s="1" t="s">
        <v>18</v>
      </c>
      <c r="B2" s="2"/>
      <c r="C2" s="2"/>
      <c r="D2" s="2"/>
      <c r="E2" s="2"/>
      <c r="F2" s="3">
        <f>SUM(G8:G33)</f>
        <v>12042000</v>
      </c>
      <c r="G2" s="4"/>
    </row>
    <row r="3" spans="1:7">
      <c r="A3" s="5" t="s">
        <v>150</v>
      </c>
      <c r="B3" s="6"/>
      <c r="C3" s="6"/>
      <c r="D3" s="6"/>
      <c r="E3" s="6"/>
      <c r="F3" s="7">
        <f>$B$5*2000</f>
        <v>446000</v>
      </c>
      <c r="G3" s="8"/>
    </row>
    <row r="4" spans="1:7">
      <c r="A4" s="5" t="s">
        <v>19</v>
      </c>
      <c r="B4" s="6"/>
      <c r="C4" s="6"/>
      <c r="D4" s="6"/>
      <c r="E4" s="6"/>
      <c r="F4" s="7">
        <f>F2+F3</f>
        <v>12488000</v>
      </c>
      <c r="G4" s="8"/>
    </row>
    <row r="5" spans="1:7">
      <c r="A5" s="9" t="s">
        <v>4</v>
      </c>
      <c r="B5" s="10">
        <v>223</v>
      </c>
      <c r="C5" s="10" t="s">
        <v>5</v>
      </c>
      <c r="D5" s="10">
        <v>56000</v>
      </c>
      <c r="E5" s="11" t="s">
        <v>20</v>
      </c>
      <c r="F5" s="12">
        <f>B5*D5</f>
        <v>12488000</v>
      </c>
      <c r="G5" s="13"/>
    </row>
    <row r="6" spans="1:7" ht="48" customHeight="1">
      <c r="A6" s="139" t="s">
        <v>164</v>
      </c>
      <c r="B6" s="139"/>
      <c r="C6" s="139"/>
      <c r="D6" s="139"/>
      <c r="E6" s="139"/>
      <c r="F6" s="142"/>
      <c r="G6" s="142"/>
    </row>
    <row r="7" spans="1:7">
      <c r="A7" s="14" t="s">
        <v>2</v>
      </c>
      <c r="B7" s="14" t="s">
        <v>21</v>
      </c>
      <c r="C7" s="43" t="s">
        <v>22</v>
      </c>
      <c r="D7" s="43" t="s">
        <v>23</v>
      </c>
      <c r="E7" s="43" t="s">
        <v>24</v>
      </c>
      <c r="F7" s="44" t="s">
        <v>25</v>
      </c>
      <c r="G7" s="44" t="s">
        <v>26</v>
      </c>
    </row>
    <row r="8" spans="1:7">
      <c r="A8" s="15">
        <v>1</v>
      </c>
      <c r="B8" s="58" t="s">
        <v>27</v>
      </c>
      <c r="C8" s="65" t="s">
        <v>60</v>
      </c>
      <c r="D8" s="71" t="s">
        <v>36</v>
      </c>
      <c r="E8" s="49">
        <v>46</v>
      </c>
      <c r="F8" s="50">
        <v>18000</v>
      </c>
      <c r="G8" s="51">
        <f>E8*F8</f>
        <v>828000</v>
      </c>
    </row>
    <row r="9" spans="1:7">
      <c r="A9" s="15">
        <v>2</v>
      </c>
      <c r="B9" s="58" t="s">
        <v>27</v>
      </c>
      <c r="C9" s="65" t="s">
        <v>61</v>
      </c>
      <c r="D9" s="71" t="s">
        <v>157</v>
      </c>
      <c r="E9" s="49">
        <v>224</v>
      </c>
      <c r="F9" s="51">
        <v>700</v>
      </c>
      <c r="G9" s="51">
        <f>E9*F9</f>
        <v>156800</v>
      </c>
    </row>
    <row r="10" spans="1:7">
      <c r="A10" s="15">
        <v>3</v>
      </c>
      <c r="B10" s="58" t="s">
        <v>27</v>
      </c>
      <c r="C10" s="65" t="s">
        <v>62</v>
      </c>
      <c r="D10" s="71" t="s">
        <v>36</v>
      </c>
      <c r="E10" s="49">
        <v>7</v>
      </c>
      <c r="F10" s="50">
        <v>110000</v>
      </c>
      <c r="G10" s="51">
        <f>E10*F10</f>
        <v>770000</v>
      </c>
    </row>
    <row r="11" spans="1:7">
      <c r="A11" s="15">
        <v>4</v>
      </c>
      <c r="B11" s="58" t="s">
        <v>27</v>
      </c>
      <c r="C11" s="65" t="s">
        <v>63</v>
      </c>
      <c r="D11" s="71" t="s">
        <v>36</v>
      </c>
      <c r="E11" s="49">
        <v>8</v>
      </c>
      <c r="F11" s="51">
        <v>80000</v>
      </c>
      <c r="G11" s="51">
        <f>E11*F11</f>
        <v>640000</v>
      </c>
    </row>
    <row r="12" spans="1:7">
      <c r="A12" s="15">
        <v>5</v>
      </c>
      <c r="B12" s="58" t="s">
        <v>27</v>
      </c>
      <c r="C12" s="59" t="s">
        <v>33</v>
      </c>
      <c r="D12" s="97"/>
      <c r="E12" s="49"/>
      <c r="F12" s="51"/>
      <c r="G12" s="51">
        <v>169700</v>
      </c>
    </row>
    <row r="13" spans="1:7">
      <c r="A13" s="15">
        <v>6</v>
      </c>
      <c r="B13" s="58" t="s">
        <v>34</v>
      </c>
      <c r="C13" s="68" t="s">
        <v>64</v>
      </c>
      <c r="D13" s="70" t="s">
        <v>36</v>
      </c>
      <c r="E13" s="49">
        <v>19</v>
      </c>
      <c r="F13" s="50">
        <v>12000</v>
      </c>
      <c r="G13" s="51">
        <f t="shared" ref="G13:G31" si="0">E13*F13</f>
        <v>228000</v>
      </c>
    </row>
    <row r="14" spans="1:7">
      <c r="A14" s="15">
        <v>7</v>
      </c>
      <c r="B14" s="58" t="s">
        <v>34</v>
      </c>
      <c r="C14" s="68" t="s">
        <v>65</v>
      </c>
      <c r="D14" s="70" t="s">
        <v>36</v>
      </c>
      <c r="E14" s="49">
        <v>4</v>
      </c>
      <c r="F14" s="50">
        <v>20000</v>
      </c>
      <c r="G14" s="51">
        <f t="shared" si="0"/>
        <v>80000</v>
      </c>
    </row>
    <row r="15" spans="1:7">
      <c r="A15" s="15">
        <v>8</v>
      </c>
      <c r="B15" s="58" t="s">
        <v>34</v>
      </c>
      <c r="C15" s="68" t="s">
        <v>66</v>
      </c>
      <c r="D15" s="70" t="s">
        <v>36</v>
      </c>
      <c r="E15" s="49">
        <v>4</v>
      </c>
      <c r="F15" s="50">
        <v>15000</v>
      </c>
      <c r="G15" s="51">
        <f t="shared" si="0"/>
        <v>60000</v>
      </c>
    </row>
    <row r="16" spans="1:7">
      <c r="A16" s="15">
        <v>9</v>
      </c>
      <c r="B16" s="58" t="s">
        <v>34</v>
      </c>
      <c r="C16" s="68" t="s">
        <v>67</v>
      </c>
      <c r="D16" s="70" t="s">
        <v>36</v>
      </c>
      <c r="E16" s="49">
        <v>3</v>
      </c>
      <c r="F16" s="50">
        <v>16000</v>
      </c>
      <c r="G16" s="51">
        <f t="shared" si="0"/>
        <v>48000</v>
      </c>
    </row>
    <row r="17" spans="1:7">
      <c r="A17" s="15">
        <v>10</v>
      </c>
      <c r="B17" s="58" t="s">
        <v>34</v>
      </c>
      <c r="C17" s="68" t="s">
        <v>40</v>
      </c>
      <c r="D17" s="70" t="s">
        <v>41</v>
      </c>
      <c r="E17" s="49">
        <v>4</v>
      </c>
      <c r="F17" s="50">
        <v>6000</v>
      </c>
      <c r="G17" s="51">
        <f t="shared" si="0"/>
        <v>24000</v>
      </c>
    </row>
    <row r="18" spans="1:7">
      <c r="A18" s="15">
        <v>11</v>
      </c>
      <c r="B18" s="58" t="s">
        <v>34</v>
      </c>
      <c r="C18" s="68" t="s">
        <v>68</v>
      </c>
      <c r="D18" s="70" t="s">
        <v>36</v>
      </c>
      <c r="E18" s="49">
        <v>20</v>
      </c>
      <c r="F18" s="50">
        <v>12000</v>
      </c>
      <c r="G18" s="51">
        <f t="shared" si="0"/>
        <v>240000</v>
      </c>
    </row>
    <row r="19" spans="1:7">
      <c r="A19" s="15">
        <v>12</v>
      </c>
      <c r="B19" s="58" t="s">
        <v>34</v>
      </c>
      <c r="C19" s="68" t="s">
        <v>69</v>
      </c>
      <c r="D19" s="70" t="s">
        <v>36</v>
      </c>
      <c r="E19" s="49">
        <v>20</v>
      </c>
      <c r="F19" s="50">
        <v>12000</v>
      </c>
      <c r="G19" s="51">
        <f t="shared" si="0"/>
        <v>240000</v>
      </c>
    </row>
    <row r="20" spans="1:7">
      <c r="A20" s="15">
        <v>13</v>
      </c>
      <c r="B20" s="58" t="s">
        <v>34</v>
      </c>
      <c r="C20" s="69" t="s">
        <v>42</v>
      </c>
      <c r="D20" s="98" t="s">
        <v>36</v>
      </c>
      <c r="E20" s="46">
        <v>21</v>
      </c>
      <c r="F20" s="47">
        <v>115000</v>
      </c>
      <c r="G20" s="48">
        <f t="shared" si="0"/>
        <v>2415000</v>
      </c>
    </row>
    <row r="21" spans="1:7">
      <c r="A21" s="15">
        <v>14</v>
      </c>
      <c r="B21" s="58" t="s">
        <v>34</v>
      </c>
      <c r="C21" s="69" t="s">
        <v>152</v>
      </c>
      <c r="D21" s="98" t="s">
        <v>36</v>
      </c>
      <c r="E21" s="46">
        <v>4.5</v>
      </c>
      <c r="F21" s="47">
        <v>125000</v>
      </c>
      <c r="G21" s="48">
        <f t="shared" si="0"/>
        <v>562500</v>
      </c>
    </row>
    <row r="22" spans="1:7">
      <c r="A22" s="15">
        <v>15</v>
      </c>
      <c r="B22" s="58" t="s">
        <v>34</v>
      </c>
      <c r="C22" s="68" t="s">
        <v>70</v>
      </c>
      <c r="D22" s="70" t="s">
        <v>36</v>
      </c>
      <c r="E22" s="49">
        <v>19</v>
      </c>
      <c r="F22" s="50">
        <v>95000</v>
      </c>
      <c r="G22" s="51">
        <f t="shared" si="0"/>
        <v>1805000</v>
      </c>
    </row>
    <row r="23" spans="1:7">
      <c r="A23" s="15">
        <v>16</v>
      </c>
      <c r="B23" s="58" t="s">
        <v>34</v>
      </c>
      <c r="C23" s="69" t="s">
        <v>43</v>
      </c>
      <c r="D23" s="98" t="s">
        <v>36</v>
      </c>
      <c r="E23" s="46">
        <v>1.5</v>
      </c>
      <c r="F23" s="47">
        <v>240000</v>
      </c>
      <c r="G23" s="48">
        <f t="shared" si="0"/>
        <v>360000</v>
      </c>
    </row>
    <row r="24" spans="1:7">
      <c r="A24" s="15">
        <v>17</v>
      </c>
      <c r="B24" s="58" t="s">
        <v>34</v>
      </c>
      <c r="C24" s="68" t="s">
        <v>71</v>
      </c>
      <c r="D24" s="70" t="s">
        <v>36</v>
      </c>
      <c r="E24" s="49">
        <v>17</v>
      </c>
      <c r="F24" s="50">
        <v>70000</v>
      </c>
      <c r="G24" s="51">
        <f t="shared" si="0"/>
        <v>1190000</v>
      </c>
    </row>
    <row r="25" spans="1:7">
      <c r="A25" s="15">
        <v>18</v>
      </c>
      <c r="B25" s="58" t="s">
        <v>34</v>
      </c>
      <c r="C25" s="69" t="s">
        <v>72</v>
      </c>
      <c r="D25" s="98" t="s">
        <v>36</v>
      </c>
      <c r="E25" s="46">
        <v>5</v>
      </c>
      <c r="F25" s="47">
        <v>70000</v>
      </c>
      <c r="G25" s="48">
        <f t="shared" si="0"/>
        <v>350000</v>
      </c>
    </row>
    <row r="26" spans="1:7">
      <c r="A26" s="15">
        <v>19</v>
      </c>
      <c r="B26" s="58" t="s">
        <v>34</v>
      </c>
      <c r="C26" s="68" t="s">
        <v>73</v>
      </c>
      <c r="D26" s="70" t="s">
        <v>36</v>
      </c>
      <c r="E26" s="49">
        <v>17</v>
      </c>
      <c r="F26" s="50">
        <v>70000</v>
      </c>
      <c r="G26" s="51">
        <f t="shared" si="0"/>
        <v>1190000</v>
      </c>
    </row>
    <row r="27" spans="1:7">
      <c r="A27" s="15">
        <v>20</v>
      </c>
      <c r="B27" s="58" t="s">
        <v>34</v>
      </c>
      <c r="C27" s="68" t="s">
        <v>49</v>
      </c>
      <c r="D27" s="70" t="s">
        <v>50</v>
      </c>
      <c r="E27" s="49">
        <v>6</v>
      </c>
      <c r="F27" s="50">
        <v>16000</v>
      </c>
      <c r="G27" s="51">
        <f t="shared" si="0"/>
        <v>96000</v>
      </c>
    </row>
    <row r="28" spans="1:7">
      <c r="A28" s="15">
        <v>21</v>
      </c>
      <c r="B28" s="58" t="s">
        <v>34</v>
      </c>
      <c r="C28" s="68" t="s">
        <v>51</v>
      </c>
      <c r="D28" s="70" t="s">
        <v>50</v>
      </c>
      <c r="E28" s="49">
        <v>5</v>
      </c>
      <c r="F28" s="50">
        <v>48000</v>
      </c>
      <c r="G28" s="51">
        <f t="shared" si="0"/>
        <v>240000</v>
      </c>
    </row>
    <row r="29" spans="1:7">
      <c r="A29" s="15">
        <v>22</v>
      </c>
      <c r="B29" s="58" t="s">
        <v>34</v>
      </c>
      <c r="C29" s="68" t="s">
        <v>52</v>
      </c>
      <c r="D29" s="70" t="s">
        <v>53</v>
      </c>
      <c r="E29" s="49">
        <v>3</v>
      </c>
      <c r="F29" s="50">
        <v>8000</v>
      </c>
      <c r="G29" s="51">
        <f t="shared" si="0"/>
        <v>24000</v>
      </c>
    </row>
    <row r="30" spans="1:7">
      <c r="A30" s="15">
        <v>23</v>
      </c>
      <c r="B30" s="58" t="s">
        <v>34</v>
      </c>
      <c r="C30" s="68" t="s">
        <v>54</v>
      </c>
      <c r="D30" s="70" t="s">
        <v>36</v>
      </c>
      <c r="E30" s="49">
        <v>1</v>
      </c>
      <c r="F30" s="50">
        <v>65000</v>
      </c>
      <c r="G30" s="51">
        <f t="shared" si="0"/>
        <v>65000</v>
      </c>
    </row>
    <row r="31" spans="1:7">
      <c r="A31" s="15">
        <v>24</v>
      </c>
      <c r="B31" s="58" t="s">
        <v>34</v>
      </c>
      <c r="C31" s="68" t="s">
        <v>55</v>
      </c>
      <c r="D31" s="70" t="s">
        <v>36</v>
      </c>
      <c r="E31" s="49">
        <v>1.3</v>
      </c>
      <c r="F31" s="50">
        <v>27000</v>
      </c>
      <c r="G31" s="51">
        <f t="shared" si="0"/>
        <v>35100</v>
      </c>
    </row>
    <row r="32" spans="1:7">
      <c r="A32" s="15">
        <v>25</v>
      </c>
      <c r="B32" s="58" t="s">
        <v>34</v>
      </c>
      <c r="C32" s="68" t="s">
        <v>56</v>
      </c>
      <c r="D32" s="70"/>
      <c r="E32" s="49"/>
      <c r="F32" s="51"/>
      <c r="G32" s="51">
        <v>200900</v>
      </c>
    </row>
    <row r="33" spans="1:7">
      <c r="A33" s="15">
        <v>26</v>
      </c>
      <c r="B33" s="58" t="s">
        <v>34</v>
      </c>
      <c r="C33" s="68" t="s">
        <v>57</v>
      </c>
      <c r="D33" s="70" t="s">
        <v>50</v>
      </c>
      <c r="E33" s="49">
        <v>2</v>
      </c>
      <c r="F33" s="50">
        <v>12000</v>
      </c>
      <c r="G33" s="51">
        <f>E33*F33</f>
        <v>24000</v>
      </c>
    </row>
    <row r="34" spans="1:7">
      <c r="A34" s="143" t="s">
        <v>58</v>
      </c>
      <c r="B34" s="143"/>
      <c r="C34" s="143"/>
      <c r="D34" s="143"/>
      <c r="E34" s="145"/>
      <c r="F34" s="146"/>
      <c r="G34" s="45">
        <f>SUM(G8:G33)</f>
        <v>12042000</v>
      </c>
    </row>
    <row r="35" spans="1:7">
      <c r="A35" s="147" t="s">
        <v>154</v>
      </c>
      <c r="B35" s="147"/>
      <c r="C35" s="147"/>
      <c r="D35" s="147"/>
      <c r="E35" s="148"/>
      <c r="F35" s="149"/>
      <c r="G35" s="16">
        <f>$B$5*2000</f>
        <v>446000</v>
      </c>
    </row>
    <row r="36" spans="1:7">
      <c r="A36" s="137" t="s">
        <v>59</v>
      </c>
      <c r="B36" s="137"/>
      <c r="C36" s="137"/>
      <c r="D36" s="137"/>
      <c r="E36" s="150"/>
      <c r="F36" s="138"/>
      <c r="G36" s="17">
        <f>G34+G35</f>
        <v>12488000</v>
      </c>
    </row>
    <row r="37" spans="1:7">
      <c r="A37" s="18"/>
      <c r="B37" s="18"/>
      <c r="C37" s="18"/>
      <c r="D37" s="18"/>
      <c r="E37" s="18"/>
      <c r="F37" s="18"/>
      <c r="G37" s="18"/>
    </row>
    <row r="38" spans="1:7" ht="34" customHeight="1">
      <c r="A38" s="140" t="s">
        <v>181</v>
      </c>
      <c r="B38" s="140"/>
      <c r="C38" s="140"/>
      <c r="D38" s="140"/>
      <c r="E38" s="140"/>
      <c r="F38" s="140"/>
      <c r="G38" s="140"/>
    </row>
    <row r="39" spans="1:7" ht="34" customHeight="1">
      <c r="A39" s="140"/>
      <c r="B39" s="140"/>
      <c r="C39" s="140"/>
      <c r="D39" s="140"/>
      <c r="E39" s="140"/>
      <c r="F39" s="140"/>
      <c r="G39" s="140"/>
    </row>
  </sheetData>
  <mergeCells count="6">
    <mergeCell ref="A38:G39"/>
    <mergeCell ref="A1:G1"/>
    <mergeCell ref="A6:G6"/>
    <mergeCell ref="A34:F34"/>
    <mergeCell ref="A35:F35"/>
    <mergeCell ref="A36:F3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8"/>
  <sheetViews>
    <sheetView showGridLines="0" topLeftCell="A22" workbookViewId="0">
      <selection activeCell="A37" sqref="A37:G38"/>
    </sheetView>
  </sheetViews>
  <sheetFormatPr defaultRowHeight="14"/>
  <cols>
    <col min="1" max="1" width="6" customWidth="1"/>
    <col min="2" max="2" width="18" customWidth="1"/>
    <col min="3" max="3" width="27" customWidth="1"/>
    <col min="4" max="4" width="11" customWidth="1"/>
    <col min="5" max="5" width="12" customWidth="1"/>
    <col min="6" max="7" width="15" customWidth="1"/>
  </cols>
  <sheetData>
    <row r="1" spans="1:7" ht="28" customHeight="1">
      <c r="A1" s="141" t="s">
        <v>158</v>
      </c>
      <c r="B1" s="141"/>
      <c r="C1" s="141"/>
      <c r="D1" s="141"/>
      <c r="E1" s="141"/>
      <c r="F1" s="141"/>
      <c r="G1" s="141"/>
    </row>
    <row r="2" spans="1:7">
      <c r="A2" s="1" t="s">
        <v>18</v>
      </c>
      <c r="B2" s="2"/>
      <c r="C2" s="2"/>
      <c r="D2" s="2"/>
      <c r="E2" s="2"/>
      <c r="F2" s="3">
        <f>SUM(G8:G32)</f>
        <v>12042000</v>
      </c>
      <c r="G2" s="4"/>
    </row>
    <row r="3" spans="1:7">
      <c r="A3" s="5" t="s">
        <v>150</v>
      </c>
      <c r="B3" s="6"/>
      <c r="C3" s="6"/>
      <c r="D3" s="6"/>
      <c r="E3" s="6"/>
      <c r="F3" s="7">
        <f>$B$5*2000</f>
        <v>446000</v>
      </c>
      <c r="G3" s="8"/>
    </row>
    <row r="4" spans="1:7">
      <c r="A4" s="5" t="s">
        <v>19</v>
      </c>
      <c r="B4" s="6"/>
      <c r="C4" s="6"/>
      <c r="D4" s="6"/>
      <c r="E4" s="6"/>
      <c r="F4" s="7">
        <f>F2+F3</f>
        <v>12488000</v>
      </c>
      <c r="G4" s="8"/>
    </row>
    <row r="5" spans="1:7">
      <c r="A5" s="9" t="s">
        <v>4</v>
      </c>
      <c r="B5" s="10">
        <v>223</v>
      </c>
      <c r="C5" s="10" t="s">
        <v>5</v>
      </c>
      <c r="D5" s="10">
        <v>56000</v>
      </c>
      <c r="E5" s="11" t="s">
        <v>20</v>
      </c>
      <c r="F5" s="12">
        <f>B5*D5</f>
        <v>12488000</v>
      </c>
      <c r="G5" s="13"/>
    </row>
    <row r="6" spans="1:7" ht="48" customHeight="1">
      <c r="A6" s="139" t="s">
        <v>163</v>
      </c>
      <c r="B6" s="139"/>
      <c r="C6" s="139"/>
      <c r="D6" s="139"/>
      <c r="E6" s="139"/>
      <c r="F6" s="142"/>
      <c r="G6" s="142"/>
    </row>
    <row r="7" spans="1:7">
      <c r="A7" s="14" t="s">
        <v>2</v>
      </c>
      <c r="B7" s="14" t="s">
        <v>21</v>
      </c>
      <c r="C7" s="43" t="s">
        <v>22</v>
      </c>
      <c r="D7" s="43" t="s">
        <v>23</v>
      </c>
      <c r="E7" s="43" t="s">
        <v>24</v>
      </c>
      <c r="F7" s="44" t="s">
        <v>25</v>
      </c>
      <c r="G7" s="44" t="s">
        <v>26</v>
      </c>
    </row>
    <row r="8" spans="1:7">
      <c r="A8" s="15">
        <v>1</v>
      </c>
      <c r="B8" s="58" t="s">
        <v>27</v>
      </c>
      <c r="C8" s="65" t="s">
        <v>159</v>
      </c>
      <c r="D8" s="66" t="s">
        <v>36</v>
      </c>
      <c r="E8" s="99">
        <v>30</v>
      </c>
      <c r="F8" s="100">
        <v>30000</v>
      </c>
      <c r="G8" s="101">
        <f>E8*F8</f>
        <v>900000</v>
      </c>
    </row>
    <row r="9" spans="1:7">
      <c r="A9" s="15">
        <v>2</v>
      </c>
      <c r="B9" s="58" t="s">
        <v>27</v>
      </c>
      <c r="C9" s="72" t="s">
        <v>43</v>
      </c>
      <c r="D9" s="73" t="s">
        <v>36</v>
      </c>
      <c r="E9" s="102">
        <v>6</v>
      </c>
      <c r="F9" s="103">
        <v>240000</v>
      </c>
      <c r="G9" s="104">
        <f>E9*F9</f>
        <v>1440000</v>
      </c>
    </row>
    <row r="10" spans="1:7">
      <c r="A10" s="15">
        <v>3</v>
      </c>
      <c r="B10" s="58" t="s">
        <v>27</v>
      </c>
      <c r="C10" s="72" t="s">
        <v>160</v>
      </c>
      <c r="D10" s="73" t="s">
        <v>36</v>
      </c>
      <c r="E10" s="102">
        <v>4</v>
      </c>
      <c r="F10" s="103">
        <v>15000</v>
      </c>
      <c r="G10" s="104">
        <f>E10*F10</f>
        <v>60000</v>
      </c>
    </row>
    <row r="11" spans="1:7">
      <c r="A11" s="15">
        <v>4</v>
      </c>
      <c r="B11" s="58" t="s">
        <v>27</v>
      </c>
      <c r="C11" s="65" t="s">
        <v>65</v>
      </c>
      <c r="D11" s="73" t="s">
        <v>36</v>
      </c>
      <c r="E11" s="99">
        <v>4</v>
      </c>
      <c r="F11" s="100">
        <v>20000</v>
      </c>
      <c r="G11" s="104">
        <f>E11*F11</f>
        <v>80000</v>
      </c>
    </row>
    <row r="12" spans="1:7">
      <c r="A12" s="15">
        <v>5</v>
      </c>
      <c r="B12" s="58" t="s">
        <v>27</v>
      </c>
      <c r="C12" s="65" t="s">
        <v>75</v>
      </c>
      <c r="D12" s="73" t="s">
        <v>36</v>
      </c>
      <c r="E12" s="99"/>
      <c r="F12" s="101"/>
      <c r="G12" s="104">
        <v>84500</v>
      </c>
    </row>
    <row r="13" spans="1:7">
      <c r="A13" s="15">
        <v>6</v>
      </c>
      <c r="B13" s="58" t="s">
        <v>34</v>
      </c>
      <c r="C13" s="72" t="s">
        <v>76</v>
      </c>
      <c r="D13" s="73" t="s">
        <v>36</v>
      </c>
      <c r="E13" s="102">
        <v>20</v>
      </c>
      <c r="F13" s="104">
        <v>12000</v>
      </c>
      <c r="G13" s="104">
        <f t="shared" ref="G13:G30" si="0">E13*F13</f>
        <v>240000</v>
      </c>
    </row>
    <row r="14" spans="1:7">
      <c r="A14" s="15">
        <v>7</v>
      </c>
      <c r="B14" s="58" t="s">
        <v>34</v>
      </c>
      <c r="C14" s="65" t="s">
        <v>77</v>
      </c>
      <c r="D14" s="66" t="s">
        <v>36</v>
      </c>
      <c r="E14" s="99">
        <v>20</v>
      </c>
      <c r="F14" s="101">
        <v>11000</v>
      </c>
      <c r="G14" s="101">
        <f t="shared" si="0"/>
        <v>220000</v>
      </c>
    </row>
    <row r="15" spans="1:7">
      <c r="A15" s="15">
        <v>8</v>
      </c>
      <c r="B15" s="58" t="s">
        <v>34</v>
      </c>
      <c r="C15" s="65" t="s">
        <v>38</v>
      </c>
      <c r="D15" s="66" t="s">
        <v>36</v>
      </c>
      <c r="E15" s="99">
        <v>20</v>
      </c>
      <c r="F15" s="100">
        <v>12000</v>
      </c>
      <c r="G15" s="101">
        <f t="shared" si="0"/>
        <v>240000</v>
      </c>
    </row>
    <row r="16" spans="1:7">
      <c r="A16" s="15">
        <v>9</v>
      </c>
      <c r="B16" s="58" t="s">
        <v>34</v>
      </c>
      <c r="C16" s="65" t="s">
        <v>40</v>
      </c>
      <c r="D16" s="66" t="s">
        <v>41</v>
      </c>
      <c r="E16" s="99">
        <v>4</v>
      </c>
      <c r="F16" s="101">
        <v>6000</v>
      </c>
      <c r="G16" s="101">
        <f t="shared" si="0"/>
        <v>24000</v>
      </c>
    </row>
    <row r="17" spans="1:7">
      <c r="A17" s="15">
        <v>10</v>
      </c>
      <c r="B17" s="58" t="s">
        <v>34</v>
      </c>
      <c r="C17" s="65" t="s">
        <v>78</v>
      </c>
      <c r="D17" s="66" t="s">
        <v>36</v>
      </c>
      <c r="E17" s="99">
        <v>20</v>
      </c>
      <c r="F17" s="100">
        <v>13000</v>
      </c>
      <c r="G17" s="101">
        <f t="shared" si="0"/>
        <v>260000</v>
      </c>
    </row>
    <row r="18" spans="1:7">
      <c r="A18" s="15">
        <v>11</v>
      </c>
      <c r="B18" s="58" t="s">
        <v>34</v>
      </c>
      <c r="C18" s="65" t="s">
        <v>85</v>
      </c>
      <c r="D18" s="66" t="s">
        <v>36</v>
      </c>
      <c r="E18" s="99">
        <v>10</v>
      </c>
      <c r="F18" s="100">
        <v>13000</v>
      </c>
      <c r="G18" s="101">
        <f t="shared" si="0"/>
        <v>130000</v>
      </c>
    </row>
    <row r="19" spans="1:7">
      <c r="A19" s="15">
        <v>12</v>
      </c>
      <c r="B19" s="58" t="s">
        <v>34</v>
      </c>
      <c r="C19" s="72" t="s">
        <v>79</v>
      </c>
      <c r="D19" s="73" t="s">
        <v>36</v>
      </c>
      <c r="E19" s="102">
        <v>5</v>
      </c>
      <c r="F19" s="103">
        <v>80000</v>
      </c>
      <c r="G19" s="104">
        <f t="shared" si="0"/>
        <v>400000</v>
      </c>
    </row>
    <row r="20" spans="1:7">
      <c r="A20" s="15">
        <v>13</v>
      </c>
      <c r="B20" s="58" t="s">
        <v>34</v>
      </c>
      <c r="C20" s="72" t="s">
        <v>43</v>
      </c>
      <c r="D20" s="73" t="s">
        <v>36</v>
      </c>
      <c r="E20" s="102">
        <v>1.5</v>
      </c>
      <c r="F20" s="103">
        <v>240000</v>
      </c>
      <c r="G20" s="104">
        <f t="shared" si="0"/>
        <v>360000</v>
      </c>
    </row>
    <row r="21" spans="1:7">
      <c r="A21" s="15">
        <v>14</v>
      </c>
      <c r="B21" s="58" t="s">
        <v>34</v>
      </c>
      <c r="C21" s="72" t="s">
        <v>152</v>
      </c>
      <c r="D21" s="73" t="s">
        <v>36</v>
      </c>
      <c r="E21" s="102">
        <v>4.5</v>
      </c>
      <c r="F21" s="103">
        <v>125000</v>
      </c>
      <c r="G21" s="104">
        <f t="shared" si="0"/>
        <v>562500</v>
      </c>
    </row>
    <row r="22" spans="1:7">
      <c r="A22" s="15">
        <v>15</v>
      </c>
      <c r="B22" s="58" t="s">
        <v>34</v>
      </c>
      <c r="C22" s="72" t="s">
        <v>42</v>
      </c>
      <c r="D22" s="73" t="s">
        <v>36</v>
      </c>
      <c r="E22" s="102">
        <v>26</v>
      </c>
      <c r="F22" s="103">
        <v>115000</v>
      </c>
      <c r="G22" s="104">
        <f t="shared" si="0"/>
        <v>2990000</v>
      </c>
    </row>
    <row r="23" spans="1:7">
      <c r="A23" s="15">
        <v>16</v>
      </c>
      <c r="B23" s="58" t="s">
        <v>34</v>
      </c>
      <c r="C23" s="72" t="s">
        <v>48</v>
      </c>
      <c r="D23" s="73" t="s">
        <v>36</v>
      </c>
      <c r="E23" s="102">
        <v>6</v>
      </c>
      <c r="F23" s="103">
        <v>170000</v>
      </c>
      <c r="G23" s="104">
        <f t="shared" si="0"/>
        <v>1020000</v>
      </c>
    </row>
    <row r="24" spans="1:7">
      <c r="A24" s="15">
        <v>17</v>
      </c>
      <c r="B24" s="58" t="s">
        <v>34</v>
      </c>
      <c r="C24" s="65" t="s">
        <v>161</v>
      </c>
      <c r="D24" s="66" t="s">
        <v>36</v>
      </c>
      <c r="E24" s="99">
        <v>16</v>
      </c>
      <c r="F24" s="100">
        <v>65000</v>
      </c>
      <c r="G24" s="101">
        <f t="shared" si="0"/>
        <v>1040000</v>
      </c>
    </row>
    <row r="25" spans="1:7">
      <c r="A25" s="15">
        <v>18</v>
      </c>
      <c r="B25" s="58" t="s">
        <v>34</v>
      </c>
      <c r="C25" s="65" t="s">
        <v>162</v>
      </c>
      <c r="D25" s="66" t="s">
        <v>36</v>
      </c>
      <c r="E25" s="99">
        <v>16</v>
      </c>
      <c r="F25" s="100">
        <v>80000</v>
      </c>
      <c r="G25" s="101">
        <f t="shared" si="0"/>
        <v>1280000</v>
      </c>
    </row>
    <row r="26" spans="1:7">
      <c r="A26" s="15">
        <v>19</v>
      </c>
      <c r="B26" s="58" t="s">
        <v>34</v>
      </c>
      <c r="C26" s="65" t="s">
        <v>49</v>
      </c>
      <c r="D26" s="66" t="s">
        <v>50</v>
      </c>
      <c r="E26" s="99">
        <v>6</v>
      </c>
      <c r="F26" s="100">
        <v>16000</v>
      </c>
      <c r="G26" s="101">
        <f t="shared" si="0"/>
        <v>96000</v>
      </c>
    </row>
    <row r="27" spans="1:7">
      <c r="A27" s="15">
        <v>20</v>
      </c>
      <c r="B27" s="58" t="s">
        <v>34</v>
      </c>
      <c r="C27" s="65" t="s">
        <v>51</v>
      </c>
      <c r="D27" s="66" t="s">
        <v>50</v>
      </c>
      <c r="E27" s="99">
        <v>5</v>
      </c>
      <c r="F27" s="100">
        <v>48000</v>
      </c>
      <c r="G27" s="101">
        <f t="shared" si="0"/>
        <v>240000</v>
      </c>
    </row>
    <row r="28" spans="1:7">
      <c r="A28" s="15">
        <v>21</v>
      </c>
      <c r="B28" s="58" t="s">
        <v>34</v>
      </c>
      <c r="C28" s="65" t="s">
        <v>52</v>
      </c>
      <c r="D28" s="66" t="s">
        <v>53</v>
      </c>
      <c r="E28" s="99">
        <v>3</v>
      </c>
      <c r="F28" s="100">
        <v>8000</v>
      </c>
      <c r="G28" s="101">
        <f t="shared" si="0"/>
        <v>24000</v>
      </c>
    </row>
    <row r="29" spans="1:7">
      <c r="A29" s="15">
        <v>22</v>
      </c>
      <c r="B29" s="58" t="s">
        <v>34</v>
      </c>
      <c r="C29" s="65" t="s">
        <v>54</v>
      </c>
      <c r="D29" s="66" t="s">
        <v>36</v>
      </c>
      <c r="E29" s="99">
        <v>1</v>
      </c>
      <c r="F29" s="100">
        <v>65000</v>
      </c>
      <c r="G29" s="101">
        <f t="shared" si="0"/>
        <v>65000</v>
      </c>
    </row>
    <row r="30" spans="1:7">
      <c r="A30" s="15">
        <v>23</v>
      </c>
      <c r="B30" s="58" t="s">
        <v>34</v>
      </c>
      <c r="C30" s="65" t="s">
        <v>55</v>
      </c>
      <c r="D30" s="66" t="s">
        <v>36</v>
      </c>
      <c r="E30" s="99">
        <v>1.3</v>
      </c>
      <c r="F30" s="100">
        <v>27000</v>
      </c>
      <c r="G30" s="101">
        <f t="shared" si="0"/>
        <v>35100</v>
      </c>
    </row>
    <row r="31" spans="1:7">
      <c r="A31" s="15">
        <v>24</v>
      </c>
      <c r="B31" s="58" t="s">
        <v>34</v>
      </c>
      <c r="C31" s="65" t="s">
        <v>56</v>
      </c>
      <c r="D31" s="66"/>
      <c r="E31" s="99"/>
      <c r="F31" s="101"/>
      <c r="G31" s="101">
        <v>226900</v>
      </c>
    </row>
    <row r="32" spans="1:7">
      <c r="A32" s="15">
        <v>25</v>
      </c>
      <c r="B32" s="58" t="s">
        <v>34</v>
      </c>
      <c r="C32" s="65" t="s">
        <v>57</v>
      </c>
      <c r="D32" s="66" t="s">
        <v>50</v>
      </c>
      <c r="E32" s="99">
        <v>2</v>
      </c>
      <c r="F32" s="100">
        <v>12000</v>
      </c>
      <c r="G32" s="101">
        <f>E32*F32</f>
        <v>24000</v>
      </c>
    </row>
    <row r="33" spans="1:7">
      <c r="A33" s="143" t="s">
        <v>58</v>
      </c>
      <c r="B33" s="143"/>
      <c r="C33" s="144"/>
      <c r="D33" s="144"/>
      <c r="E33" s="145"/>
      <c r="F33" s="146"/>
      <c r="G33" s="45">
        <f>SUM(G8:G32)</f>
        <v>12042000</v>
      </c>
    </row>
    <row r="34" spans="1:7">
      <c r="A34" s="147" t="s">
        <v>154</v>
      </c>
      <c r="B34" s="147"/>
      <c r="C34" s="147"/>
      <c r="D34" s="147"/>
      <c r="E34" s="148"/>
      <c r="F34" s="149"/>
      <c r="G34" s="16">
        <f>$B$5*2000</f>
        <v>446000</v>
      </c>
    </row>
    <row r="35" spans="1:7">
      <c r="A35" s="137" t="s">
        <v>59</v>
      </c>
      <c r="B35" s="137"/>
      <c r="C35" s="137"/>
      <c r="D35" s="137"/>
      <c r="E35" s="150"/>
      <c r="F35" s="138"/>
      <c r="G35" s="17">
        <f>G33+G34</f>
        <v>12488000</v>
      </c>
    </row>
    <row r="36" spans="1:7">
      <c r="A36" s="18"/>
      <c r="B36" s="18"/>
      <c r="C36" s="18"/>
      <c r="D36" s="18"/>
      <c r="E36" s="18"/>
      <c r="F36" s="18"/>
      <c r="G36" s="18"/>
    </row>
    <row r="37" spans="1:7" ht="34" customHeight="1">
      <c r="A37" s="140" t="s">
        <v>181</v>
      </c>
      <c r="B37" s="140"/>
      <c r="C37" s="140"/>
      <c r="D37" s="140"/>
      <c r="E37" s="140"/>
      <c r="F37" s="140"/>
      <c r="G37" s="140"/>
    </row>
    <row r="38" spans="1:7" ht="34" customHeight="1">
      <c r="A38" s="140"/>
      <c r="B38" s="140"/>
      <c r="C38" s="140"/>
      <c r="D38" s="140"/>
      <c r="E38" s="140"/>
      <c r="F38" s="140"/>
      <c r="G38" s="140"/>
    </row>
  </sheetData>
  <mergeCells count="6">
    <mergeCell ref="A37:G38"/>
    <mergeCell ref="A1:G1"/>
    <mergeCell ref="A6:G6"/>
    <mergeCell ref="A33:F33"/>
    <mergeCell ref="A34:F34"/>
    <mergeCell ref="A35:F3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9"/>
  <sheetViews>
    <sheetView showGridLines="0" workbookViewId="0">
      <selection activeCell="A8" sqref="A8:G8"/>
    </sheetView>
  </sheetViews>
  <sheetFormatPr defaultRowHeight="14"/>
  <cols>
    <col min="1" max="1" width="7" customWidth="1"/>
    <col min="2" max="2" width="19.58203125" customWidth="1"/>
    <col min="3" max="3" width="23.33203125" customWidth="1"/>
    <col min="4" max="4" width="9.08203125" customWidth="1"/>
    <col min="5" max="5" width="14.5" customWidth="1"/>
    <col min="6" max="6" width="13" customWidth="1"/>
    <col min="7" max="7" width="13.58203125" customWidth="1"/>
  </cols>
  <sheetData>
    <row r="1" spans="1:7">
      <c r="A1" s="151" t="s">
        <v>121</v>
      </c>
      <c r="B1" s="151"/>
      <c r="C1" s="151"/>
      <c r="D1" s="151"/>
      <c r="E1" s="151" t="s">
        <v>122</v>
      </c>
      <c r="F1" s="151"/>
      <c r="G1" s="151"/>
    </row>
    <row r="2" spans="1:7">
      <c r="A2" s="152" t="s">
        <v>0</v>
      </c>
      <c r="B2" s="152"/>
      <c r="C2" s="152"/>
      <c r="D2" s="152"/>
      <c r="E2" s="152" t="s">
        <v>123</v>
      </c>
      <c r="F2" s="152"/>
      <c r="G2" s="152"/>
    </row>
    <row r="3" spans="1:7" ht="38.25" customHeight="1">
      <c r="A3" s="141" t="s">
        <v>166</v>
      </c>
      <c r="B3" s="141"/>
      <c r="C3" s="141"/>
      <c r="D3" s="141"/>
      <c r="E3" s="141"/>
      <c r="F3" s="141"/>
      <c r="G3" s="141"/>
    </row>
    <row r="4" spans="1:7">
      <c r="A4" s="1" t="s">
        <v>18</v>
      </c>
      <c r="B4" s="2"/>
      <c r="C4" s="2"/>
      <c r="D4" s="2"/>
      <c r="E4" s="2"/>
      <c r="F4" s="3">
        <f>SUM(G10:G33)</f>
        <v>12042000</v>
      </c>
      <c r="G4" s="4"/>
    </row>
    <row r="5" spans="1:7">
      <c r="A5" s="5" t="s">
        <v>150</v>
      </c>
      <c r="B5" s="6"/>
      <c r="C5" s="6"/>
      <c r="D5" s="6"/>
      <c r="E5" s="6"/>
      <c r="F5" s="7">
        <f>$B$7*2000</f>
        <v>446000</v>
      </c>
      <c r="G5" s="8"/>
    </row>
    <row r="6" spans="1:7">
      <c r="A6" s="5" t="s">
        <v>19</v>
      </c>
      <c r="B6" s="6"/>
      <c r="C6" s="6"/>
      <c r="D6" s="6"/>
      <c r="E6" s="6"/>
      <c r="F6" s="7">
        <f>F4+F5</f>
        <v>12488000</v>
      </c>
      <c r="G6" s="8"/>
    </row>
    <row r="7" spans="1:7">
      <c r="A7" s="9" t="s">
        <v>4</v>
      </c>
      <c r="B7" s="10">
        <v>223</v>
      </c>
      <c r="C7" s="10" t="s">
        <v>5</v>
      </c>
      <c r="D7" s="10">
        <v>56000</v>
      </c>
      <c r="E7" s="11" t="s">
        <v>20</v>
      </c>
      <c r="F7" s="12">
        <f>B7*D7</f>
        <v>12488000</v>
      </c>
      <c r="G7" s="13"/>
    </row>
    <row r="8" spans="1:7" ht="48" customHeight="1">
      <c r="A8" s="139" t="s">
        <v>170</v>
      </c>
      <c r="B8" s="139"/>
      <c r="C8" s="139"/>
      <c r="D8" s="139"/>
      <c r="E8" s="139"/>
      <c r="F8" s="142"/>
      <c r="G8" s="142"/>
    </row>
    <row r="9" spans="1:7">
      <c r="A9" s="14" t="s">
        <v>2</v>
      </c>
      <c r="B9" s="14" t="s">
        <v>21</v>
      </c>
      <c r="C9" s="43" t="s">
        <v>22</v>
      </c>
      <c r="D9" s="43" t="s">
        <v>23</v>
      </c>
      <c r="E9" s="43" t="s">
        <v>24</v>
      </c>
      <c r="F9" s="44" t="s">
        <v>25</v>
      </c>
      <c r="G9" s="44" t="s">
        <v>26</v>
      </c>
    </row>
    <row r="10" spans="1:7" ht="24" customHeight="1">
      <c r="A10" s="15">
        <v>1</v>
      </c>
      <c r="B10" s="58" t="s">
        <v>27</v>
      </c>
      <c r="C10" s="72" t="s">
        <v>80</v>
      </c>
      <c r="D10" s="73" t="s">
        <v>36</v>
      </c>
      <c r="E10" s="102">
        <v>45</v>
      </c>
      <c r="F10" s="103">
        <v>25000</v>
      </c>
      <c r="G10" s="104">
        <f>E10*F10</f>
        <v>1125000</v>
      </c>
    </row>
    <row r="11" spans="1:7" ht="24" customHeight="1">
      <c r="A11" s="15">
        <v>2</v>
      </c>
      <c r="B11" s="58" t="s">
        <v>27</v>
      </c>
      <c r="C11" s="74" t="s">
        <v>81</v>
      </c>
      <c r="D11" s="75" t="s">
        <v>36</v>
      </c>
      <c r="E11" s="105">
        <v>10</v>
      </c>
      <c r="F11" s="106">
        <v>60000</v>
      </c>
      <c r="G11" s="107">
        <f>E11*F11</f>
        <v>600000</v>
      </c>
    </row>
    <row r="12" spans="1:7" ht="24" customHeight="1">
      <c r="A12" s="15">
        <v>3</v>
      </c>
      <c r="B12" s="58" t="s">
        <v>27</v>
      </c>
      <c r="C12" s="76" t="s">
        <v>42</v>
      </c>
      <c r="D12" s="75" t="s">
        <v>36</v>
      </c>
      <c r="E12" s="105">
        <v>6</v>
      </c>
      <c r="F12" s="107">
        <v>115000</v>
      </c>
      <c r="G12" s="107">
        <f>E12*F12</f>
        <v>690000</v>
      </c>
    </row>
    <row r="13" spans="1:7" ht="24" customHeight="1">
      <c r="A13" s="15">
        <v>4</v>
      </c>
      <c r="B13" s="58" t="s">
        <v>27</v>
      </c>
      <c r="C13" s="76" t="s">
        <v>33</v>
      </c>
      <c r="D13" s="75"/>
      <c r="E13" s="105"/>
      <c r="F13" s="107"/>
      <c r="G13" s="107">
        <v>149500</v>
      </c>
    </row>
    <row r="14" spans="1:7" ht="24" customHeight="1">
      <c r="A14" s="15">
        <v>5</v>
      </c>
      <c r="B14" s="58" t="s">
        <v>34</v>
      </c>
      <c r="C14" s="65" t="s">
        <v>82</v>
      </c>
      <c r="D14" s="66" t="s">
        <v>36</v>
      </c>
      <c r="E14" s="99">
        <v>19</v>
      </c>
      <c r="F14" s="100">
        <v>12000</v>
      </c>
      <c r="G14" s="101">
        <f t="shared" ref="G14:G33" si="0">E14*F14</f>
        <v>228000</v>
      </c>
    </row>
    <row r="15" spans="1:7" ht="24" customHeight="1">
      <c r="A15" s="15">
        <v>6</v>
      </c>
      <c r="B15" s="58" t="s">
        <v>34</v>
      </c>
      <c r="C15" s="65" t="s">
        <v>83</v>
      </c>
      <c r="D15" s="66" t="s">
        <v>36</v>
      </c>
      <c r="E15" s="99">
        <v>19</v>
      </c>
      <c r="F15" s="100">
        <v>16000</v>
      </c>
      <c r="G15" s="101">
        <f t="shared" si="0"/>
        <v>304000</v>
      </c>
    </row>
    <row r="16" spans="1:7" ht="24" customHeight="1">
      <c r="A16" s="15">
        <v>7</v>
      </c>
      <c r="B16" s="58" t="s">
        <v>34</v>
      </c>
      <c r="C16" s="65" t="s">
        <v>65</v>
      </c>
      <c r="D16" s="66" t="s">
        <v>36</v>
      </c>
      <c r="E16" s="99">
        <v>4</v>
      </c>
      <c r="F16" s="100">
        <v>20000</v>
      </c>
      <c r="G16" s="101">
        <f t="shared" si="0"/>
        <v>80000</v>
      </c>
    </row>
    <row r="17" spans="1:7" ht="24" customHeight="1">
      <c r="A17" s="15">
        <v>8</v>
      </c>
      <c r="B17" s="58" t="s">
        <v>34</v>
      </c>
      <c r="C17" s="65" t="s">
        <v>69</v>
      </c>
      <c r="D17" s="66" t="s">
        <v>36</v>
      </c>
      <c r="E17" s="99">
        <v>19</v>
      </c>
      <c r="F17" s="100">
        <v>12000</v>
      </c>
      <c r="G17" s="101">
        <f t="shared" si="0"/>
        <v>228000</v>
      </c>
    </row>
    <row r="18" spans="1:7" ht="24" customHeight="1">
      <c r="A18" s="15">
        <v>9</v>
      </c>
      <c r="B18" s="58" t="s">
        <v>34</v>
      </c>
      <c r="C18" s="65" t="s">
        <v>40</v>
      </c>
      <c r="D18" s="66" t="s">
        <v>41</v>
      </c>
      <c r="E18" s="99">
        <v>4</v>
      </c>
      <c r="F18" s="100">
        <v>6000</v>
      </c>
      <c r="G18" s="101">
        <f t="shared" si="0"/>
        <v>24000</v>
      </c>
    </row>
    <row r="19" spans="1:7" ht="24" customHeight="1">
      <c r="A19" s="15">
        <v>10</v>
      </c>
      <c r="B19" s="58" t="s">
        <v>34</v>
      </c>
      <c r="C19" s="65" t="s">
        <v>84</v>
      </c>
      <c r="D19" s="66" t="s">
        <v>36</v>
      </c>
      <c r="E19" s="99">
        <v>15</v>
      </c>
      <c r="F19" s="100">
        <v>12000</v>
      </c>
      <c r="G19" s="101">
        <f t="shared" si="0"/>
        <v>180000</v>
      </c>
    </row>
    <row r="20" spans="1:7" ht="24" customHeight="1">
      <c r="A20" s="15">
        <v>11</v>
      </c>
      <c r="B20" s="58" t="s">
        <v>34</v>
      </c>
      <c r="C20" s="65" t="s">
        <v>167</v>
      </c>
      <c r="D20" s="66" t="s">
        <v>36</v>
      </c>
      <c r="E20" s="99">
        <v>6</v>
      </c>
      <c r="F20" s="100">
        <v>15000</v>
      </c>
      <c r="G20" s="101">
        <f t="shared" si="0"/>
        <v>90000</v>
      </c>
    </row>
    <row r="21" spans="1:7" ht="24" customHeight="1">
      <c r="A21" s="15">
        <v>12</v>
      </c>
      <c r="B21" s="58" t="s">
        <v>34</v>
      </c>
      <c r="C21" s="65" t="s">
        <v>152</v>
      </c>
      <c r="D21" s="66" t="s">
        <v>36</v>
      </c>
      <c r="E21" s="99">
        <v>6</v>
      </c>
      <c r="F21" s="100">
        <v>125000</v>
      </c>
      <c r="G21" s="101">
        <f t="shared" si="0"/>
        <v>750000</v>
      </c>
    </row>
    <row r="22" spans="1:7" ht="24" customHeight="1">
      <c r="A22" s="15">
        <v>13</v>
      </c>
      <c r="B22" s="58" t="s">
        <v>34</v>
      </c>
      <c r="C22" s="65" t="s">
        <v>42</v>
      </c>
      <c r="D22" s="66" t="s">
        <v>36</v>
      </c>
      <c r="E22" s="99">
        <v>21</v>
      </c>
      <c r="F22" s="100">
        <v>115000</v>
      </c>
      <c r="G22" s="101">
        <f t="shared" si="0"/>
        <v>2415000</v>
      </c>
    </row>
    <row r="23" spans="1:7" ht="24" customHeight="1">
      <c r="A23" s="15">
        <v>14</v>
      </c>
      <c r="B23" s="58" t="s">
        <v>34</v>
      </c>
      <c r="C23" s="65" t="s">
        <v>70</v>
      </c>
      <c r="D23" s="66" t="s">
        <v>36</v>
      </c>
      <c r="E23" s="99">
        <v>20</v>
      </c>
      <c r="F23" s="100">
        <v>95000</v>
      </c>
      <c r="G23" s="101">
        <f t="shared" si="0"/>
        <v>1900000</v>
      </c>
    </row>
    <row r="24" spans="1:7" ht="24" customHeight="1">
      <c r="A24" s="15">
        <v>15</v>
      </c>
      <c r="B24" s="58" t="s">
        <v>34</v>
      </c>
      <c r="C24" s="65" t="s">
        <v>168</v>
      </c>
      <c r="D24" s="66" t="s">
        <v>36</v>
      </c>
      <c r="E24" s="99">
        <v>16</v>
      </c>
      <c r="F24" s="100">
        <v>70000</v>
      </c>
      <c r="G24" s="101">
        <f t="shared" si="0"/>
        <v>1120000</v>
      </c>
    </row>
    <row r="25" spans="1:7" ht="24" customHeight="1">
      <c r="A25" s="15">
        <v>16</v>
      </c>
      <c r="B25" s="58" t="s">
        <v>34</v>
      </c>
      <c r="C25" s="65" t="s">
        <v>153</v>
      </c>
      <c r="D25" s="66" t="s">
        <v>36</v>
      </c>
      <c r="E25" s="99">
        <v>16</v>
      </c>
      <c r="F25" s="100">
        <v>65000</v>
      </c>
      <c r="G25" s="101">
        <f t="shared" si="0"/>
        <v>1040000</v>
      </c>
    </row>
    <row r="26" spans="1:7" ht="24" customHeight="1">
      <c r="A26" s="15">
        <v>17</v>
      </c>
      <c r="B26" s="58" t="s">
        <v>34</v>
      </c>
      <c r="C26" s="65" t="s">
        <v>47</v>
      </c>
      <c r="D26" s="66" t="s">
        <v>31</v>
      </c>
      <c r="E26" s="99">
        <v>3</v>
      </c>
      <c r="F26" s="100">
        <v>140000</v>
      </c>
      <c r="G26" s="101">
        <f t="shared" si="0"/>
        <v>420000</v>
      </c>
    </row>
    <row r="27" spans="1:7" ht="24" customHeight="1">
      <c r="A27" s="15">
        <v>18</v>
      </c>
      <c r="B27" s="58" t="s">
        <v>34</v>
      </c>
      <c r="C27" s="65" t="s">
        <v>49</v>
      </c>
      <c r="D27" s="66" t="s">
        <v>50</v>
      </c>
      <c r="E27" s="99">
        <v>6</v>
      </c>
      <c r="F27" s="100">
        <v>16000</v>
      </c>
      <c r="G27" s="101">
        <f t="shared" si="0"/>
        <v>96000</v>
      </c>
    </row>
    <row r="28" spans="1:7" ht="24" customHeight="1">
      <c r="A28" s="15">
        <v>19</v>
      </c>
      <c r="B28" s="58" t="s">
        <v>34</v>
      </c>
      <c r="C28" s="65" t="s">
        <v>51</v>
      </c>
      <c r="D28" s="66" t="s">
        <v>50</v>
      </c>
      <c r="E28" s="99">
        <v>5</v>
      </c>
      <c r="F28" s="100">
        <v>48000</v>
      </c>
      <c r="G28" s="101">
        <f t="shared" si="0"/>
        <v>240000</v>
      </c>
    </row>
    <row r="29" spans="1:7" ht="24" customHeight="1">
      <c r="A29" s="15">
        <v>20</v>
      </c>
      <c r="B29" s="58" t="s">
        <v>34</v>
      </c>
      <c r="C29" s="65" t="s">
        <v>52</v>
      </c>
      <c r="D29" s="66" t="s">
        <v>53</v>
      </c>
      <c r="E29" s="99">
        <v>3</v>
      </c>
      <c r="F29" s="100">
        <v>8000</v>
      </c>
      <c r="G29" s="101">
        <f t="shared" si="0"/>
        <v>24000</v>
      </c>
    </row>
    <row r="30" spans="1:7" ht="24" customHeight="1">
      <c r="A30" s="15">
        <v>21</v>
      </c>
      <c r="B30" s="58" t="s">
        <v>34</v>
      </c>
      <c r="C30" s="65" t="s">
        <v>54</v>
      </c>
      <c r="D30" s="66" t="s">
        <v>36</v>
      </c>
      <c r="E30" s="99">
        <v>1</v>
      </c>
      <c r="F30" s="100">
        <v>65000</v>
      </c>
      <c r="G30" s="101">
        <f t="shared" si="0"/>
        <v>65000</v>
      </c>
    </row>
    <row r="31" spans="1:7" ht="24" customHeight="1">
      <c r="A31" s="15">
        <v>22</v>
      </c>
      <c r="B31" s="58" t="s">
        <v>34</v>
      </c>
      <c r="C31" s="65" t="s">
        <v>55</v>
      </c>
      <c r="D31" s="66" t="s">
        <v>36</v>
      </c>
      <c r="E31" s="99">
        <v>1.3</v>
      </c>
      <c r="F31" s="100">
        <v>27000</v>
      </c>
      <c r="G31" s="101">
        <f t="shared" si="0"/>
        <v>35100</v>
      </c>
    </row>
    <row r="32" spans="1:7" ht="24" customHeight="1">
      <c r="A32" s="15">
        <v>23</v>
      </c>
      <c r="B32" s="58" t="s">
        <v>34</v>
      </c>
      <c r="C32" s="65" t="s">
        <v>56</v>
      </c>
      <c r="D32" s="66"/>
      <c r="E32" s="99"/>
      <c r="F32" s="101"/>
      <c r="G32" s="101">
        <v>214400</v>
      </c>
    </row>
    <row r="33" spans="1:7" ht="24" customHeight="1">
      <c r="A33" s="15">
        <v>24</v>
      </c>
      <c r="B33" s="58" t="s">
        <v>34</v>
      </c>
      <c r="C33" s="65" t="s">
        <v>57</v>
      </c>
      <c r="D33" s="66" t="s">
        <v>50</v>
      </c>
      <c r="E33" s="99">
        <v>2</v>
      </c>
      <c r="F33" s="100">
        <v>12000</v>
      </c>
      <c r="G33" s="101">
        <f t="shared" si="0"/>
        <v>24000</v>
      </c>
    </row>
    <row r="34" spans="1:7" ht="21.75" customHeight="1">
      <c r="A34" s="143" t="s">
        <v>58</v>
      </c>
      <c r="B34" s="143"/>
      <c r="C34" s="144"/>
      <c r="D34" s="144"/>
      <c r="E34" s="145"/>
      <c r="F34" s="146"/>
      <c r="G34" s="45">
        <f>SUM(G10:G33)</f>
        <v>12042000</v>
      </c>
    </row>
    <row r="35" spans="1:7" ht="24" customHeight="1">
      <c r="A35" s="147" t="s">
        <v>154</v>
      </c>
      <c r="B35" s="147"/>
      <c r="C35" s="147"/>
      <c r="D35" s="147"/>
      <c r="E35" s="148"/>
      <c r="F35" s="149"/>
      <c r="G35" s="16">
        <f>$B$7*2000</f>
        <v>446000</v>
      </c>
    </row>
    <row r="36" spans="1:7" ht="24" customHeight="1">
      <c r="A36" s="137" t="s">
        <v>59</v>
      </c>
      <c r="B36" s="137"/>
      <c r="C36" s="137"/>
      <c r="D36" s="137"/>
      <c r="E36" s="150"/>
      <c r="F36" s="138"/>
      <c r="G36" s="17">
        <f>G34+G35</f>
        <v>12488000</v>
      </c>
    </row>
    <row r="37" spans="1:7">
      <c r="A37" s="18"/>
      <c r="B37" s="18"/>
      <c r="C37" s="18"/>
      <c r="D37" s="18"/>
      <c r="E37" s="18"/>
      <c r="F37" s="18"/>
      <c r="G37" s="18"/>
    </row>
    <row r="38" spans="1:7" ht="19.5" customHeight="1">
      <c r="A38" s="140" t="s">
        <v>181</v>
      </c>
      <c r="B38" s="140"/>
      <c r="C38" s="140"/>
      <c r="D38" s="140"/>
      <c r="E38" s="140"/>
      <c r="F38" s="140"/>
      <c r="G38" s="140"/>
    </row>
    <row r="39" spans="1:7" ht="34" customHeight="1">
      <c r="A39" s="140"/>
      <c r="B39" s="140"/>
      <c r="C39" s="140"/>
      <c r="D39" s="140"/>
      <c r="E39" s="140"/>
      <c r="F39" s="140"/>
      <c r="G39" s="140"/>
    </row>
  </sheetData>
  <mergeCells count="10">
    <mergeCell ref="A1:D1"/>
    <mergeCell ref="E1:G1"/>
    <mergeCell ref="A2:D2"/>
    <mergeCell ref="E2:G2"/>
    <mergeCell ref="A38:G39"/>
    <mergeCell ref="A3:G3"/>
    <mergeCell ref="A8:G8"/>
    <mergeCell ref="A34:F34"/>
    <mergeCell ref="A35:F35"/>
    <mergeCell ref="A36:F36"/>
  </mergeCells>
  <pageMargins left="0.70866141732283472" right="0.70866141732283472" top="0.74803149606299213" bottom="0.74803149606299213" header="0.31496062992125984" footer="0.31496062992125984"/>
  <pageSetup paperSize="9" scale="8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36"/>
  <sheetViews>
    <sheetView showGridLines="0" workbookViewId="0">
      <selection activeCell="A6" sqref="A6:G6"/>
    </sheetView>
  </sheetViews>
  <sheetFormatPr defaultRowHeight="14"/>
  <cols>
    <col min="1" max="1" width="6" customWidth="1"/>
    <col min="2" max="2" width="18" customWidth="1"/>
    <col min="3" max="3" width="27" customWidth="1"/>
    <col min="4" max="4" width="11" customWidth="1"/>
    <col min="5" max="5" width="12" customWidth="1"/>
    <col min="6" max="7" width="15" customWidth="1"/>
  </cols>
  <sheetData>
    <row r="1" spans="1:7" ht="28" customHeight="1">
      <c r="A1" s="141" t="s">
        <v>169</v>
      </c>
      <c r="B1" s="141"/>
      <c r="C1" s="141"/>
      <c r="D1" s="141"/>
      <c r="E1" s="141"/>
      <c r="F1" s="141"/>
      <c r="G1" s="141"/>
    </row>
    <row r="2" spans="1:7">
      <c r="A2" s="1" t="s">
        <v>18</v>
      </c>
      <c r="B2" s="2"/>
      <c r="C2" s="2"/>
      <c r="D2" s="2"/>
      <c r="E2" s="2"/>
      <c r="F2" s="3">
        <f>SUM(G8:G30)</f>
        <v>12042000</v>
      </c>
      <c r="G2" s="4"/>
    </row>
    <row r="3" spans="1:7">
      <c r="A3" s="5" t="s">
        <v>150</v>
      </c>
      <c r="B3" s="6"/>
      <c r="C3" s="6"/>
      <c r="D3" s="6"/>
      <c r="E3" s="6"/>
      <c r="F3" s="7">
        <f>$B$5*2000</f>
        <v>446000</v>
      </c>
      <c r="G3" s="8"/>
    </row>
    <row r="4" spans="1:7">
      <c r="A4" s="5" t="s">
        <v>19</v>
      </c>
      <c r="B4" s="6"/>
      <c r="C4" s="6"/>
      <c r="D4" s="6"/>
      <c r="E4" s="6"/>
      <c r="F4" s="7">
        <f>F2+F3</f>
        <v>12488000</v>
      </c>
      <c r="G4" s="8"/>
    </row>
    <row r="5" spans="1:7">
      <c r="A5" s="9" t="s">
        <v>4</v>
      </c>
      <c r="B5" s="10">
        <v>223</v>
      </c>
      <c r="C5" s="10" t="s">
        <v>5</v>
      </c>
      <c r="D5" s="10">
        <v>56000</v>
      </c>
      <c r="E5" s="11" t="s">
        <v>20</v>
      </c>
      <c r="F5" s="12">
        <f>B5*D5</f>
        <v>12488000</v>
      </c>
      <c r="G5" s="13"/>
    </row>
    <row r="6" spans="1:7" ht="48" customHeight="1">
      <c r="A6" s="139" t="s">
        <v>171</v>
      </c>
      <c r="B6" s="139"/>
      <c r="C6" s="139"/>
      <c r="D6" s="139"/>
      <c r="E6" s="139"/>
      <c r="F6" s="142"/>
      <c r="G6" s="142"/>
    </row>
    <row r="7" spans="1:7">
      <c r="A7" s="14" t="s">
        <v>2</v>
      </c>
      <c r="B7" s="14" t="s">
        <v>21</v>
      </c>
      <c r="C7" s="14" t="s">
        <v>22</v>
      </c>
      <c r="D7" s="14" t="s">
        <v>23</v>
      </c>
      <c r="E7" s="43" t="s">
        <v>24</v>
      </c>
      <c r="F7" s="44" t="s">
        <v>25</v>
      </c>
      <c r="G7" s="44" t="s">
        <v>26</v>
      </c>
    </row>
    <row r="8" spans="1:7">
      <c r="A8" s="15">
        <v>1</v>
      </c>
      <c r="B8" s="82" t="s">
        <v>27</v>
      </c>
      <c r="C8" s="80" t="s">
        <v>86</v>
      </c>
      <c r="D8" s="58" t="s">
        <v>29</v>
      </c>
      <c r="E8" s="49">
        <v>223</v>
      </c>
      <c r="F8" s="50">
        <v>5000</v>
      </c>
      <c r="G8" s="51">
        <f>E8*F8</f>
        <v>1115000</v>
      </c>
    </row>
    <row r="9" spans="1:7">
      <c r="A9" s="15">
        <v>2</v>
      </c>
      <c r="B9" s="82" t="s">
        <v>27</v>
      </c>
      <c r="C9" s="80" t="s">
        <v>43</v>
      </c>
      <c r="D9" s="58" t="s">
        <v>36</v>
      </c>
      <c r="E9" s="49">
        <v>5.5</v>
      </c>
      <c r="F9" s="50">
        <v>240000</v>
      </c>
      <c r="G9" s="51">
        <f>E9*F9</f>
        <v>1320000</v>
      </c>
    </row>
    <row r="10" spans="1:7">
      <c r="A10" s="15">
        <v>3</v>
      </c>
      <c r="B10" s="82" t="s">
        <v>27</v>
      </c>
      <c r="C10" s="81" t="s">
        <v>33</v>
      </c>
      <c r="D10" s="79" t="s">
        <v>36</v>
      </c>
      <c r="E10" s="49"/>
      <c r="F10" s="50"/>
      <c r="G10" s="51">
        <v>129500</v>
      </c>
    </row>
    <row r="11" spans="1:7">
      <c r="A11" s="15">
        <v>4</v>
      </c>
      <c r="B11" s="83" t="s">
        <v>34</v>
      </c>
      <c r="C11" s="77" t="s">
        <v>37</v>
      </c>
      <c r="D11" s="78" t="s">
        <v>36</v>
      </c>
      <c r="E11" s="49">
        <v>19</v>
      </c>
      <c r="F11" s="50">
        <v>12000</v>
      </c>
      <c r="G11" s="51">
        <f t="shared" ref="G11:G28" si="0">E11*F11</f>
        <v>228000</v>
      </c>
    </row>
    <row r="12" spans="1:7">
      <c r="A12" s="15">
        <v>5</v>
      </c>
      <c r="B12" s="83" t="s">
        <v>34</v>
      </c>
      <c r="C12" s="77" t="s">
        <v>39</v>
      </c>
      <c r="D12" s="78" t="s">
        <v>36</v>
      </c>
      <c r="E12" s="49">
        <v>19</v>
      </c>
      <c r="F12" s="50">
        <v>12000</v>
      </c>
      <c r="G12" s="51">
        <f t="shared" si="0"/>
        <v>228000</v>
      </c>
    </row>
    <row r="13" spans="1:7">
      <c r="A13" s="15">
        <v>6</v>
      </c>
      <c r="B13" s="83" t="s">
        <v>34</v>
      </c>
      <c r="C13" s="77" t="s">
        <v>87</v>
      </c>
      <c r="D13" s="78" t="s">
        <v>36</v>
      </c>
      <c r="E13" s="49">
        <v>19</v>
      </c>
      <c r="F13" s="50">
        <v>16000</v>
      </c>
      <c r="G13" s="51">
        <f t="shared" si="0"/>
        <v>304000</v>
      </c>
    </row>
    <row r="14" spans="1:7">
      <c r="A14" s="15">
        <v>7</v>
      </c>
      <c r="B14" s="83" t="s">
        <v>34</v>
      </c>
      <c r="C14" s="77" t="s">
        <v>88</v>
      </c>
      <c r="D14" s="78" t="s">
        <v>36</v>
      </c>
      <c r="E14" s="49">
        <v>19</v>
      </c>
      <c r="F14" s="50">
        <v>12000</v>
      </c>
      <c r="G14" s="51">
        <f t="shared" si="0"/>
        <v>228000</v>
      </c>
    </row>
    <row r="15" spans="1:7">
      <c r="A15" s="15">
        <v>8</v>
      </c>
      <c r="B15" s="83" t="s">
        <v>34</v>
      </c>
      <c r="C15" s="77" t="s">
        <v>40</v>
      </c>
      <c r="D15" s="78" t="s">
        <v>89</v>
      </c>
      <c r="E15" s="49">
        <v>4</v>
      </c>
      <c r="F15" s="50">
        <v>6000</v>
      </c>
      <c r="G15" s="51">
        <f t="shared" si="0"/>
        <v>24000</v>
      </c>
    </row>
    <row r="16" spans="1:7">
      <c r="A16" s="15">
        <v>9</v>
      </c>
      <c r="B16" s="83" t="s">
        <v>34</v>
      </c>
      <c r="C16" s="77" t="s">
        <v>42</v>
      </c>
      <c r="D16" s="78" t="s">
        <v>36</v>
      </c>
      <c r="E16" s="49">
        <v>25</v>
      </c>
      <c r="F16" s="50">
        <v>115000</v>
      </c>
      <c r="G16" s="51">
        <f t="shared" si="0"/>
        <v>2875000</v>
      </c>
    </row>
    <row r="17" spans="1:7">
      <c r="A17" s="15">
        <v>10</v>
      </c>
      <c r="B17" s="83" t="s">
        <v>34</v>
      </c>
      <c r="C17" s="77" t="s">
        <v>152</v>
      </c>
      <c r="D17" s="78" t="s">
        <v>36</v>
      </c>
      <c r="E17" s="49">
        <v>4.5</v>
      </c>
      <c r="F17" s="50">
        <v>125000</v>
      </c>
      <c r="G17" s="51">
        <f t="shared" si="0"/>
        <v>562500</v>
      </c>
    </row>
    <row r="18" spans="1:7">
      <c r="A18" s="15">
        <v>11</v>
      </c>
      <c r="B18" s="83" t="s">
        <v>34</v>
      </c>
      <c r="C18" s="77" t="s">
        <v>43</v>
      </c>
      <c r="D18" s="78" t="s">
        <v>36</v>
      </c>
      <c r="E18" s="49">
        <v>1.5</v>
      </c>
      <c r="F18" s="50">
        <v>240000</v>
      </c>
      <c r="G18" s="51">
        <f t="shared" si="0"/>
        <v>360000</v>
      </c>
    </row>
    <row r="19" spans="1:7">
      <c r="A19" s="15">
        <v>12</v>
      </c>
      <c r="B19" s="83" t="s">
        <v>34</v>
      </c>
      <c r="C19" s="77" t="s">
        <v>90</v>
      </c>
      <c r="D19" s="78" t="s">
        <v>157</v>
      </c>
      <c r="E19" s="49">
        <v>150</v>
      </c>
      <c r="F19" s="50">
        <v>3500</v>
      </c>
      <c r="G19" s="51">
        <f t="shared" si="0"/>
        <v>525000</v>
      </c>
    </row>
    <row r="20" spans="1:7">
      <c r="A20" s="15">
        <v>13</v>
      </c>
      <c r="B20" s="83" t="s">
        <v>34</v>
      </c>
      <c r="C20" s="77" t="s">
        <v>71</v>
      </c>
      <c r="D20" s="78" t="s">
        <v>36</v>
      </c>
      <c r="E20" s="49">
        <v>17</v>
      </c>
      <c r="F20" s="50">
        <v>70000</v>
      </c>
      <c r="G20" s="51">
        <f t="shared" si="0"/>
        <v>1190000</v>
      </c>
    </row>
    <row r="21" spans="1:7">
      <c r="A21" s="15">
        <v>14</v>
      </c>
      <c r="B21" s="83" t="s">
        <v>34</v>
      </c>
      <c r="C21" s="77" t="s">
        <v>47</v>
      </c>
      <c r="D21" s="78" t="s">
        <v>36</v>
      </c>
      <c r="E21" s="49">
        <v>3</v>
      </c>
      <c r="F21" s="50">
        <v>140000</v>
      </c>
      <c r="G21" s="51">
        <f t="shared" si="0"/>
        <v>420000</v>
      </c>
    </row>
    <row r="22" spans="1:7">
      <c r="A22" s="15">
        <v>15</v>
      </c>
      <c r="B22" s="83" t="s">
        <v>34</v>
      </c>
      <c r="C22" s="77" t="s">
        <v>73</v>
      </c>
      <c r="D22" s="78" t="s">
        <v>36</v>
      </c>
      <c r="E22" s="49">
        <v>17</v>
      </c>
      <c r="F22" s="50">
        <v>70000</v>
      </c>
      <c r="G22" s="51">
        <f t="shared" si="0"/>
        <v>1190000</v>
      </c>
    </row>
    <row r="23" spans="1:7">
      <c r="A23" s="15">
        <v>16</v>
      </c>
      <c r="B23" s="83" t="s">
        <v>34</v>
      </c>
      <c r="C23" s="77" t="s">
        <v>91</v>
      </c>
      <c r="D23" s="78" t="s">
        <v>36</v>
      </c>
      <c r="E23" s="49">
        <v>5</v>
      </c>
      <c r="F23" s="50">
        <v>130000</v>
      </c>
      <c r="G23" s="51">
        <f t="shared" si="0"/>
        <v>650000</v>
      </c>
    </row>
    <row r="24" spans="1:7">
      <c r="A24" s="15">
        <v>17</v>
      </c>
      <c r="B24" s="83" t="s">
        <v>34</v>
      </c>
      <c r="C24" s="77" t="s">
        <v>49</v>
      </c>
      <c r="D24" s="78" t="s">
        <v>50</v>
      </c>
      <c r="E24" s="49">
        <v>6</v>
      </c>
      <c r="F24" s="50">
        <v>16000</v>
      </c>
      <c r="G24" s="51">
        <f t="shared" si="0"/>
        <v>96000</v>
      </c>
    </row>
    <row r="25" spans="1:7">
      <c r="A25" s="15">
        <v>18</v>
      </c>
      <c r="B25" s="83" t="s">
        <v>34</v>
      </c>
      <c r="C25" s="77" t="s">
        <v>51</v>
      </c>
      <c r="D25" s="78" t="s">
        <v>50</v>
      </c>
      <c r="E25" s="49">
        <v>5</v>
      </c>
      <c r="F25" s="50">
        <v>48000</v>
      </c>
      <c r="G25" s="51">
        <f t="shared" si="0"/>
        <v>240000</v>
      </c>
    </row>
    <row r="26" spans="1:7">
      <c r="A26" s="15">
        <v>19</v>
      </c>
      <c r="B26" s="83" t="s">
        <v>34</v>
      </c>
      <c r="C26" s="77" t="s">
        <v>52</v>
      </c>
      <c r="D26" s="78" t="s">
        <v>53</v>
      </c>
      <c r="E26" s="49">
        <v>3</v>
      </c>
      <c r="F26" s="50">
        <v>8000</v>
      </c>
      <c r="G26" s="51">
        <f t="shared" si="0"/>
        <v>24000</v>
      </c>
    </row>
    <row r="27" spans="1:7">
      <c r="A27" s="15">
        <v>20</v>
      </c>
      <c r="B27" s="83" t="s">
        <v>34</v>
      </c>
      <c r="C27" s="77" t="s">
        <v>54</v>
      </c>
      <c r="D27" s="78" t="s">
        <v>36</v>
      </c>
      <c r="E27" s="49">
        <v>1.2</v>
      </c>
      <c r="F27" s="50">
        <v>65000</v>
      </c>
      <c r="G27" s="51">
        <f t="shared" si="0"/>
        <v>78000</v>
      </c>
    </row>
    <row r="28" spans="1:7">
      <c r="A28" s="15">
        <v>21</v>
      </c>
      <c r="B28" s="83" t="s">
        <v>34</v>
      </c>
      <c r="C28" s="77" t="s">
        <v>55</v>
      </c>
      <c r="D28" s="78" t="s">
        <v>36</v>
      </c>
      <c r="E28" s="49">
        <v>1.3</v>
      </c>
      <c r="F28" s="50">
        <v>27000</v>
      </c>
      <c r="G28" s="51">
        <f t="shared" si="0"/>
        <v>35100</v>
      </c>
    </row>
    <row r="29" spans="1:7">
      <c r="A29" s="15">
        <v>22</v>
      </c>
      <c r="B29" s="83" t="s">
        <v>34</v>
      </c>
      <c r="C29" s="77" t="s">
        <v>56</v>
      </c>
      <c r="D29" s="78"/>
      <c r="E29" s="49"/>
      <c r="F29" s="51"/>
      <c r="G29" s="51">
        <v>195900</v>
      </c>
    </row>
    <row r="30" spans="1:7">
      <c r="A30" s="15">
        <v>23</v>
      </c>
      <c r="B30" s="83" t="s">
        <v>34</v>
      </c>
      <c r="C30" s="77" t="s">
        <v>57</v>
      </c>
      <c r="D30" s="78" t="s">
        <v>50</v>
      </c>
      <c r="E30" s="49">
        <v>2</v>
      </c>
      <c r="F30" s="50">
        <v>12000</v>
      </c>
      <c r="G30" s="51">
        <f>E30*F30</f>
        <v>24000</v>
      </c>
    </row>
    <row r="31" spans="1:7">
      <c r="A31" s="143" t="s">
        <v>58</v>
      </c>
      <c r="B31" s="143"/>
      <c r="C31" s="144"/>
      <c r="D31" s="144"/>
      <c r="E31" s="145"/>
      <c r="F31" s="146"/>
      <c r="G31" s="45">
        <f>SUM(G8:G30)</f>
        <v>12042000</v>
      </c>
    </row>
    <row r="32" spans="1:7">
      <c r="A32" s="147" t="s">
        <v>154</v>
      </c>
      <c r="B32" s="147"/>
      <c r="C32" s="147"/>
      <c r="D32" s="147"/>
      <c r="E32" s="148"/>
      <c r="F32" s="149"/>
      <c r="G32" s="16">
        <f>$B$5*2000</f>
        <v>446000</v>
      </c>
    </row>
    <row r="33" spans="1:7">
      <c r="A33" s="137" t="s">
        <v>59</v>
      </c>
      <c r="B33" s="137"/>
      <c r="C33" s="137"/>
      <c r="D33" s="137"/>
      <c r="E33" s="150"/>
      <c r="F33" s="138"/>
      <c r="G33" s="17">
        <f>G31+G32</f>
        <v>12488000</v>
      </c>
    </row>
    <row r="34" spans="1:7">
      <c r="A34" s="18"/>
      <c r="B34" s="18"/>
      <c r="C34" s="18"/>
      <c r="D34" s="18"/>
      <c r="E34" s="18"/>
      <c r="F34" s="18"/>
      <c r="G34" s="18"/>
    </row>
    <row r="35" spans="1:7" ht="34" customHeight="1">
      <c r="A35" s="140" t="s">
        <v>181</v>
      </c>
      <c r="B35" s="140"/>
      <c r="C35" s="140"/>
      <c r="D35" s="140"/>
      <c r="E35" s="140"/>
      <c r="F35" s="140"/>
      <c r="G35" s="140"/>
    </row>
    <row r="36" spans="1:7" ht="34" customHeight="1">
      <c r="A36" s="140"/>
      <c r="B36" s="140"/>
      <c r="C36" s="140"/>
      <c r="D36" s="140"/>
      <c r="E36" s="140"/>
      <c r="F36" s="140"/>
      <c r="G36" s="140"/>
    </row>
  </sheetData>
  <mergeCells count="6">
    <mergeCell ref="A35:G36"/>
    <mergeCell ref="A1:G1"/>
    <mergeCell ref="A6:G6"/>
    <mergeCell ref="A31:F31"/>
    <mergeCell ref="A32:F32"/>
    <mergeCell ref="A33:F3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37"/>
  <sheetViews>
    <sheetView showGridLines="0" workbookViewId="0">
      <selection activeCell="A6" sqref="A6:G6"/>
    </sheetView>
  </sheetViews>
  <sheetFormatPr defaultRowHeight="14"/>
  <cols>
    <col min="1" max="1" width="6" customWidth="1"/>
    <col min="2" max="2" width="18" customWidth="1"/>
    <col min="3" max="3" width="27" customWidth="1"/>
    <col min="4" max="4" width="11" customWidth="1"/>
    <col min="5" max="5" width="12" customWidth="1"/>
    <col min="6" max="7" width="15" customWidth="1"/>
  </cols>
  <sheetData>
    <row r="1" spans="1:7" ht="28" customHeight="1">
      <c r="A1" s="141" t="s">
        <v>172</v>
      </c>
      <c r="B1" s="141"/>
      <c r="C1" s="141"/>
      <c r="D1" s="141"/>
      <c r="E1" s="141"/>
      <c r="F1" s="141"/>
      <c r="G1" s="141"/>
    </row>
    <row r="2" spans="1:7">
      <c r="A2" s="1" t="s">
        <v>18</v>
      </c>
      <c r="B2" s="2"/>
      <c r="C2" s="2"/>
      <c r="D2" s="2"/>
      <c r="E2" s="2"/>
      <c r="F2" s="3">
        <f>SUM(G8:G31)</f>
        <v>12042000</v>
      </c>
      <c r="G2" s="4"/>
    </row>
    <row r="3" spans="1:7">
      <c r="A3" s="5" t="s">
        <v>150</v>
      </c>
      <c r="B3" s="6"/>
      <c r="C3" s="6"/>
      <c r="D3" s="6"/>
      <c r="E3" s="6"/>
      <c r="F3" s="7">
        <f>$B$5*2000</f>
        <v>446000</v>
      </c>
      <c r="G3" s="8"/>
    </row>
    <row r="4" spans="1:7">
      <c r="A4" s="5" t="s">
        <v>19</v>
      </c>
      <c r="B4" s="6"/>
      <c r="C4" s="6"/>
      <c r="D4" s="6"/>
      <c r="E4" s="6"/>
      <c r="F4" s="7">
        <f>F2+F3</f>
        <v>12488000</v>
      </c>
      <c r="G4" s="8"/>
    </row>
    <row r="5" spans="1:7">
      <c r="A5" s="9" t="s">
        <v>4</v>
      </c>
      <c r="B5" s="10">
        <v>223</v>
      </c>
      <c r="C5" s="10" t="s">
        <v>5</v>
      </c>
      <c r="D5" s="10">
        <v>56000</v>
      </c>
      <c r="E5" s="11" t="s">
        <v>20</v>
      </c>
      <c r="F5" s="12">
        <f>B5*D5</f>
        <v>12488000</v>
      </c>
      <c r="G5" s="13"/>
    </row>
    <row r="6" spans="1:7" ht="48" customHeight="1">
      <c r="A6" s="139" t="s">
        <v>173</v>
      </c>
      <c r="B6" s="139"/>
      <c r="C6" s="139"/>
      <c r="D6" s="139"/>
      <c r="E6" s="139"/>
      <c r="F6" s="142"/>
      <c r="G6" s="142"/>
    </row>
    <row r="7" spans="1:7">
      <c r="A7" s="14" t="s">
        <v>2</v>
      </c>
      <c r="B7" s="14" t="s">
        <v>21</v>
      </c>
      <c r="C7" s="43" t="s">
        <v>22</v>
      </c>
      <c r="D7" s="43" t="s">
        <v>23</v>
      </c>
      <c r="E7" s="43" t="s">
        <v>24</v>
      </c>
      <c r="F7" s="44" t="s">
        <v>25</v>
      </c>
      <c r="G7" s="44" t="s">
        <v>26</v>
      </c>
    </row>
    <row r="8" spans="1:7">
      <c r="A8" s="82">
        <v>1</v>
      </c>
      <c r="B8" s="83" t="s">
        <v>27</v>
      </c>
      <c r="C8" s="87" t="s">
        <v>74</v>
      </c>
      <c r="D8" s="88" t="s">
        <v>36</v>
      </c>
      <c r="E8" s="108">
        <v>47</v>
      </c>
      <c r="F8" s="109">
        <v>12000</v>
      </c>
      <c r="G8" s="110">
        <f>E8*F8</f>
        <v>564000</v>
      </c>
    </row>
    <row r="9" spans="1:7">
      <c r="A9" s="82">
        <v>2</v>
      </c>
      <c r="B9" s="83" t="s">
        <v>27</v>
      </c>
      <c r="C9" s="89" t="s">
        <v>152</v>
      </c>
      <c r="D9" s="90" t="s">
        <v>36</v>
      </c>
      <c r="E9" s="111">
        <v>8</v>
      </c>
      <c r="F9" s="112">
        <v>125000</v>
      </c>
      <c r="G9" s="113">
        <f>E9*F9</f>
        <v>1000000</v>
      </c>
    </row>
    <row r="10" spans="1:7">
      <c r="A10" s="82">
        <v>3</v>
      </c>
      <c r="B10" s="83" t="s">
        <v>27</v>
      </c>
      <c r="C10" s="89" t="s">
        <v>63</v>
      </c>
      <c r="D10" s="90" t="s">
        <v>36</v>
      </c>
      <c r="E10" s="111">
        <v>10</v>
      </c>
      <c r="F10" s="112">
        <v>80000</v>
      </c>
      <c r="G10" s="113">
        <f>E10*F10</f>
        <v>800000</v>
      </c>
    </row>
    <row r="11" spans="1:7">
      <c r="A11" s="82">
        <v>4</v>
      </c>
      <c r="B11" s="83" t="s">
        <v>27</v>
      </c>
      <c r="C11" s="87" t="s">
        <v>75</v>
      </c>
      <c r="D11" s="88"/>
      <c r="E11" s="108"/>
      <c r="F11" s="109"/>
      <c r="G11" s="109">
        <v>200500</v>
      </c>
    </row>
    <row r="12" spans="1:7">
      <c r="A12" s="82">
        <v>5</v>
      </c>
      <c r="B12" s="83" t="s">
        <v>34</v>
      </c>
      <c r="C12" s="65" t="s">
        <v>64</v>
      </c>
      <c r="D12" s="66" t="s">
        <v>36</v>
      </c>
      <c r="E12" s="99">
        <v>20</v>
      </c>
      <c r="F12" s="100">
        <v>12000</v>
      </c>
      <c r="G12" s="101">
        <f t="shared" ref="G12:G29" si="0">E12*F12</f>
        <v>240000</v>
      </c>
    </row>
    <row r="13" spans="1:7">
      <c r="A13" s="82">
        <v>6</v>
      </c>
      <c r="B13" s="83" t="s">
        <v>34</v>
      </c>
      <c r="C13" s="65" t="s">
        <v>35</v>
      </c>
      <c r="D13" s="66" t="s">
        <v>36</v>
      </c>
      <c r="E13" s="99">
        <v>20</v>
      </c>
      <c r="F13" s="100">
        <v>11000</v>
      </c>
      <c r="G13" s="101">
        <f t="shared" si="0"/>
        <v>220000</v>
      </c>
    </row>
    <row r="14" spans="1:7">
      <c r="A14" s="82">
        <v>7</v>
      </c>
      <c r="B14" s="83" t="s">
        <v>34</v>
      </c>
      <c r="C14" s="65" t="s">
        <v>39</v>
      </c>
      <c r="D14" s="66" t="s">
        <v>36</v>
      </c>
      <c r="E14" s="99">
        <v>20</v>
      </c>
      <c r="F14" s="100">
        <v>12000</v>
      </c>
      <c r="G14" s="101">
        <f t="shared" si="0"/>
        <v>240000</v>
      </c>
    </row>
    <row r="15" spans="1:7">
      <c r="A15" s="82">
        <v>8</v>
      </c>
      <c r="B15" s="83" t="s">
        <v>34</v>
      </c>
      <c r="C15" s="65" t="s">
        <v>65</v>
      </c>
      <c r="D15" s="66" t="s">
        <v>36</v>
      </c>
      <c r="E15" s="99">
        <v>3</v>
      </c>
      <c r="F15" s="100">
        <v>20000</v>
      </c>
      <c r="G15" s="101">
        <f t="shared" si="0"/>
        <v>60000</v>
      </c>
    </row>
    <row r="16" spans="1:7">
      <c r="A16" s="82">
        <v>9</v>
      </c>
      <c r="B16" s="83" t="s">
        <v>34</v>
      </c>
      <c r="C16" s="65" t="s">
        <v>40</v>
      </c>
      <c r="D16" s="66" t="s">
        <v>41</v>
      </c>
      <c r="E16" s="99">
        <v>4</v>
      </c>
      <c r="F16" s="100">
        <v>6000</v>
      </c>
      <c r="G16" s="101">
        <f t="shared" si="0"/>
        <v>24000</v>
      </c>
    </row>
    <row r="17" spans="1:7">
      <c r="A17" s="82">
        <v>10</v>
      </c>
      <c r="B17" s="83" t="s">
        <v>34</v>
      </c>
      <c r="C17" s="65" t="s">
        <v>78</v>
      </c>
      <c r="D17" s="66" t="s">
        <v>36</v>
      </c>
      <c r="E17" s="99">
        <v>20</v>
      </c>
      <c r="F17" s="100">
        <v>13000</v>
      </c>
      <c r="G17" s="101">
        <f t="shared" si="0"/>
        <v>260000</v>
      </c>
    </row>
    <row r="18" spans="1:7">
      <c r="A18" s="82">
        <v>11</v>
      </c>
      <c r="B18" s="83" t="s">
        <v>34</v>
      </c>
      <c r="C18" s="65" t="s">
        <v>92</v>
      </c>
      <c r="D18" s="66" t="s">
        <v>36</v>
      </c>
      <c r="E18" s="99">
        <v>15</v>
      </c>
      <c r="F18" s="100">
        <v>17000</v>
      </c>
      <c r="G18" s="101">
        <f t="shared" si="0"/>
        <v>255000</v>
      </c>
    </row>
    <row r="19" spans="1:7">
      <c r="A19" s="82">
        <v>12</v>
      </c>
      <c r="B19" s="83" t="s">
        <v>34</v>
      </c>
      <c r="C19" s="65" t="s">
        <v>44</v>
      </c>
      <c r="D19" s="66" t="s">
        <v>93</v>
      </c>
      <c r="E19" s="99">
        <v>80</v>
      </c>
      <c r="F19" s="100">
        <v>6000</v>
      </c>
      <c r="G19" s="101">
        <f t="shared" si="0"/>
        <v>480000</v>
      </c>
    </row>
    <row r="20" spans="1:7">
      <c r="A20" s="82">
        <v>13</v>
      </c>
      <c r="B20" s="83" t="s">
        <v>34</v>
      </c>
      <c r="C20" s="65" t="s">
        <v>152</v>
      </c>
      <c r="D20" s="66" t="s">
        <v>36</v>
      </c>
      <c r="E20" s="99">
        <v>6</v>
      </c>
      <c r="F20" s="100">
        <v>125000</v>
      </c>
      <c r="G20" s="101">
        <f t="shared" si="0"/>
        <v>750000</v>
      </c>
    </row>
    <row r="21" spans="1:7">
      <c r="A21" s="82">
        <v>14</v>
      </c>
      <c r="B21" s="83" t="s">
        <v>34</v>
      </c>
      <c r="C21" s="65" t="s">
        <v>174</v>
      </c>
      <c r="D21" s="66" t="s">
        <v>36</v>
      </c>
      <c r="E21" s="99">
        <v>28</v>
      </c>
      <c r="F21" s="100">
        <v>115000</v>
      </c>
      <c r="G21" s="101">
        <f t="shared" si="0"/>
        <v>3220000</v>
      </c>
    </row>
    <row r="22" spans="1:7">
      <c r="A22" s="82">
        <v>15</v>
      </c>
      <c r="B22" s="83" t="s">
        <v>34</v>
      </c>
      <c r="C22" s="65" t="s">
        <v>94</v>
      </c>
      <c r="D22" s="66" t="s">
        <v>36</v>
      </c>
      <c r="E22" s="99">
        <v>7</v>
      </c>
      <c r="F22" s="100">
        <v>80000</v>
      </c>
      <c r="G22" s="101">
        <f t="shared" si="0"/>
        <v>560000</v>
      </c>
    </row>
    <row r="23" spans="1:7">
      <c r="A23" s="82">
        <v>16</v>
      </c>
      <c r="B23" s="83" t="s">
        <v>34</v>
      </c>
      <c r="C23" s="65" t="s">
        <v>95</v>
      </c>
      <c r="D23" s="66" t="s">
        <v>36</v>
      </c>
      <c r="E23" s="99">
        <v>17</v>
      </c>
      <c r="F23" s="100">
        <v>65000</v>
      </c>
      <c r="G23" s="101">
        <f t="shared" si="0"/>
        <v>1105000</v>
      </c>
    </row>
    <row r="24" spans="1:7">
      <c r="A24" s="82">
        <v>17</v>
      </c>
      <c r="B24" s="83" t="s">
        <v>34</v>
      </c>
      <c r="C24" s="65" t="s">
        <v>175</v>
      </c>
      <c r="D24" s="66" t="s">
        <v>36</v>
      </c>
      <c r="E24" s="99">
        <v>17</v>
      </c>
      <c r="F24" s="100">
        <v>80000</v>
      </c>
      <c r="G24" s="101">
        <f t="shared" si="0"/>
        <v>1360000</v>
      </c>
    </row>
    <row r="25" spans="1:7">
      <c r="A25" s="82">
        <v>18</v>
      </c>
      <c r="B25" s="83" t="s">
        <v>34</v>
      </c>
      <c r="C25" s="65" t="s">
        <v>49</v>
      </c>
      <c r="D25" s="66" t="s">
        <v>50</v>
      </c>
      <c r="E25" s="99">
        <v>6</v>
      </c>
      <c r="F25" s="100">
        <v>16000</v>
      </c>
      <c r="G25" s="101">
        <f t="shared" si="0"/>
        <v>96000</v>
      </c>
    </row>
    <row r="26" spans="1:7">
      <c r="A26" s="82">
        <v>19</v>
      </c>
      <c r="B26" s="83" t="s">
        <v>34</v>
      </c>
      <c r="C26" s="65" t="s">
        <v>51</v>
      </c>
      <c r="D26" s="66" t="s">
        <v>50</v>
      </c>
      <c r="E26" s="99">
        <v>5</v>
      </c>
      <c r="F26" s="100">
        <v>48000</v>
      </c>
      <c r="G26" s="101">
        <f t="shared" si="0"/>
        <v>240000</v>
      </c>
    </row>
    <row r="27" spans="1:7">
      <c r="A27" s="82">
        <v>20</v>
      </c>
      <c r="B27" s="83" t="s">
        <v>34</v>
      </c>
      <c r="C27" s="65" t="s">
        <v>52</v>
      </c>
      <c r="D27" s="66" t="s">
        <v>53</v>
      </c>
      <c r="E27" s="99">
        <v>3</v>
      </c>
      <c r="F27" s="100">
        <v>8000</v>
      </c>
      <c r="G27" s="101">
        <f t="shared" si="0"/>
        <v>24000</v>
      </c>
    </row>
    <row r="28" spans="1:7">
      <c r="A28" s="82">
        <v>21</v>
      </c>
      <c r="B28" s="83" t="s">
        <v>34</v>
      </c>
      <c r="C28" s="65" t="s">
        <v>54</v>
      </c>
      <c r="D28" s="66" t="s">
        <v>36</v>
      </c>
      <c r="E28" s="99">
        <v>1</v>
      </c>
      <c r="F28" s="100">
        <v>65000</v>
      </c>
      <c r="G28" s="101">
        <f t="shared" si="0"/>
        <v>65000</v>
      </c>
    </row>
    <row r="29" spans="1:7">
      <c r="A29" s="82">
        <v>22</v>
      </c>
      <c r="B29" s="83" t="s">
        <v>34</v>
      </c>
      <c r="C29" s="65" t="s">
        <v>55</v>
      </c>
      <c r="D29" s="66" t="s">
        <v>36</v>
      </c>
      <c r="E29" s="99">
        <v>1.3</v>
      </c>
      <c r="F29" s="100">
        <v>27000</v>
      </c>
      <c r="G29" s="101">
        <f t="shared" si="0"/>
        <v>35100</v>
      </c>
    </row>
    <row r="30" spans="1:7">
      <c r="A30" s="82">
        <v>23</v>
      </c>
      <c r="B30" s="83" t="s">
        <v>34</v>
      </c>
      <c r="C30" s="65" t="s">
        <v>56</v>
      </c>
      <c r="D30" s="66"/>
      <c r="E30" s="99"/>
      <c r="F30" s="101"/>
      <c r="G30" s="101">
        <v>219400</v>
      </c>
    </row>
    <row r="31" spans="1:7">
      <c r="A31" s="82">
        <v>24</v>
      </c>
      <c r="B31" s="83" t="s">
        <v>34</v>
      </c>
      <c r="C31" s="65" t="s">
        <v>57</v>
      </c>
      <c r="D31" s="66" t="s">
        <v>50</v>
      </c>
      <c r="E31" s="99">
        <v>2</v>
      </c>
      <c r="F31" s="100">
        <v>12000</v>
      </c>
      <c r="G31" s="101">
        <f>E31*F31</f>
        <v>24000</v>
      </c>
    </row>
    <row r="32" spans="1:7">
      <c r="A32" s="153" t="s">
        <v>58</v>
      </c>
      <c r="B32" s="153"/>
      <c r="C32" s="154"/>
      <c r="D32" s="154"/>
      <c r="E32" s="155"/>
      <c r="F32" s="156"/>
      <c r="G32" s="84">
        <f>SUM(G8:G31)</f>
        <v>12042000</v>
      </c>
    </row>
    <row r="33" spans="1:7">
      <c r="A33" s="157" t="s">
        <v>154</v>
      </c>
      <c r="B33" s="157"/>
      <c r="C33" s="157"/>
      <c r="D33" s="157"/>
      <c r="E33" s="158"/>
      <c r="F33" s="159"/>
      <c r="G33" s="85">
        <f>$B$5*2000</f>
        <v>446000</v>
      </c>
    </row>
    <row r="34" spans="1:7">
      <c r="A34" s="160" t="s">
        <v>59</v>
      </c>
      <c r="B34" s="160"/>
      <c r="C34" s="160"/>
      <c r="D34" s="160"/>
      <c r="E34" s="161"/>
      <c r="F34" s="162"/>
      <c r="G34" s="86">
        <f>G32+G33</f>
        <v>12488000</v>
      </c>
    </row>
    <row r="35" spans="1:7">
      <c r="A35" s="18"/>
      <c r="B35" s="18"/>
      <c r="C35" s="18"/>
      <c r="D35" s="18"/>
      <c r="E35" s="18"/>
      <c r="F35" s="18"/>
      <c r="G35" s="18"/>
    </row>
    <row r="36" spans="1:7" ht="34" customHeight="1">
      <c r="A36" s="140" t="s">
        <v>181</v>
      </c>
      <c r="B36" s="140"/>
      <c r="C36" s="140"/>
      <c r="D36" s="140"/>
      <c r="E36" s="140"/>
      <c r="F36" s="140"/>
      <c r="G36" s="140"/>
    </row>
    <row r="37" spans="1:7" ht="34" customHeight="1">
      <c r="A37" s="140"/>
      <c r="B37" s="140"/>
      <c r="C37" s="140"/>
      <c r="D37" s="140"/>
      <c r="E37" s="140"/>
      <c r="F37" s="140"/>
      <c r="G37" s="140"/>
    </row>
  </sheetData>
  <mergeCells count="6">
    <mergeCell ref="A36:G37"/>
    <mergeCell ref="A1:G1"/>
    <mergeCell ref="A6:G6"/>
    <mergeCell ref="A32:F32"/>
    <mergeCell ref="A33:F33"/>
    <mergeCell ref="A34:F3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37"/>
  <sheetViews>
    <sheetView showGridLines="0" workbookViewId="0">
      <selection activeCell="A6" sqref="A6:G6"/>
    </sheetView>
  </sheetViews>
  <sheetFormatPr defaultRowHeight="14"/>
  <cols>
    <col min="1" max="1" width="6" customWidth="1"/>
    <col min="2" max="2" width="18" customWidth="1"/>
    <col min="3" max="3" width="27" customWidth="1"/>
    <col min="4" max="4" width="11" customWidth="1"/>
    <col min="5" max="5" width="12" customWidth="1"/>
    <col min="6" max="7" width="15" customWidth="1"/>
  </cols>
  <sheetData>
    <row r="1" spans="1:7" ht="28" customHeight="1">
      <c r="A1" s="141" t="s">
        <v>176</v>
      </c>
      <c r="B1" s="141"/>
      <c r="C1" s="141"/>
      <c r="D1" s="141"/>
      <c r="E1" s="141"/>
      <c r="F1" s="141"/>
      <c r="G1" s="141"/>
    </row>
    <row r="2" spans="1:7">
      <c r="A2" s="1" t="s">
        <v>18</v>
      </c>
      <c r="B2" s="2"/>
      <c r="C2" s="2"/>
      <c r="D2" s="2"/>
      <c r="E2" s="2"/>
      <c r="F2" s="3">
        <f>SUM(G8:G31)</f>
        <v>12042000</v>
      </c>
      <c r="G2" s="4"/>
    </row>
    <row r="3" spans="1:7">
      <c r="A3" s="5" t="s">
        <v>150</v>
      </c>
      <c r="B3" s="6"/>
      <c r="C3" s="6"/>
      <c r="D3" s="6"/>
      <c r="E3" s="6"/>
      <c r="F3" s="7">
        <f>$B$5*2000</f>
        <v>446000</v>
      </c>
      <c r="G3" s="8"/>
    </row>
    <row r="4" spans="1:7">
      <c r="A4" s="5" t="s">
        <v>19</v>
      </c>
      <c r="B4" s="6"/>
      <c r="C4" s="6"/>
      <c r="D4" s="6"/>
      <c r="E4" s="6"/>
      <c r="F4" s="7">
        <f>F2+F3</f>
        <v>12488000</v>
      </c>
      <c r="G4" s="8"/>
    </row>
    <row r="5" spans="1:7">
      <c r="A5" s="9" t="s">
        <v>4</v>
      </c>
      <c r="B5" s="10">
        <v>223</v>
      </c>
      <c r="C5" s="10" t="s">
        <v>5</v>
      </c>
      <c r="D5" s="10">
        <v>56000</v>
      </c>
      <c r="E5" s="11" t="s">
        <v>20</v>
      </c>
      <c r="F5" s="12">
        <f>B5*D5</f>
        <v>12488000</v>
      </c>
      <c r="G5" s="13"/>
    </row>
    <row r="6" spans="1:7" ht="48" customHeight="1">
      <c r="A6" s="139" t="s">
        <v>179</v>
      </c>
      <c r="B6" s="139"/>
      <c r="C6" s="139"/>
      <c r="D6" s="139"/>
      <c r="E6" s="139"/>
      <c r="F6" s="142"/>
      <c r="G6" s="142"/>
    </row>
    <row r="7" spans="1:7">
      <c r="A7" s="14" t="s">
        <v>2</v>
      </c>
      <c r="B7" s="14" t="s">
        <v>21</v>
      </c>
      <c r="C7" s="43" t="s">
        <v>22</v>
      </c>
      <c r="D7" s="43" t="s">
        <v>23</v>
      </c>
      <c r="E7" s="43" t="s">
        <v>24</v>
      </c>
      <c r="F7" s="44" t="s">
        <v>25</v>
      </c>
      <c r="G7" s="44" t="s">
        <v>26</v>
      </c>
    </row>
    <row r="8" spans="1:7">
      <c r="A8" s="82">
        <v>1</v>
      </c>
      <c r="B8" s="83" t="s">
        <v>27</v>
      </c>
      <c r="C8" s="65" t="s">
        <v>177</v>
      </c>
      <c r="D8" s="66" t="s">
        <v>36</v>
      </c>
      <c r="E8" s="99">
        <v>223</v>
      </c>
      <c r="F8" s="100">
        <v>10000</v>
      </c>
      <c r="G8" s="101">
        <f>E8*F8</f>
        <v>2230000</v>
      </c>
    </row>
    <row r="9" spans="1:7">
      <c r="A9" s="82">
        <v>2</v>
      </c>
      <c r="B9" s="83" t="s">
        <v>27</v>
      </c>
      <c r="C9" s="65" t="s">
        <v>32</v>
      </c>
      <c r="D9" s="66" t="s">
        <v>178</v>
      </c>
      <c r="E9" s="99">
        <v>223</v>
      </c>
      <c r="F9" s="100">
        <v>700</v>
      </c>
      <c r="G9" s="101">
        <f>E9*F9</f>
        <v>156100</v>
      </c>
    </row>
    <row r="10" spans="1:7">
      <c r="A10" s="82">
        <v>3</v>
      </c>
      <c r="B10" s="83" t="s">
        <v>27</v>
      </c>
      <c r="C10" s="65" t="s">
        <v>75</v>
      </c>
      <c r="D10" s="66"/>
      <c r="E10" s="99"/>
      <c r="F10" s="100"/>
      <c r="G10" s="101">
        <v>178400</v>
      </c>
    </row>
    <row r="11" spans="1:7">
      <c r="A11" s="82">
        <v>4</v>
      </c>
      <c r="B11" s="83" t="s">
        <v>34</v>
      </c>
      <c r="C11" s="65" t="s">
        <v>82</v>
      </c>
      <c r="D11" s="66" t="s">
        <v>36</v>
      </c>
      <c r="E11" s="99">
        <v>19</v>
      </c>
      <c r="F11" s="100">
        <v>12000</v>
      </c>
      <c r="G11" s="101">
        <f t="shared" ref="G11:G30" si="0">E11*F11</f>
        <v>228000</v>
      </c>
    </row>
    <row r="12" spans="1:7">
      <c r="A12" s="82">
        <v>6</v>
      </c>
      <c r="B12" s="83" t="s">
        <v>34</v>
      </c>
      <c r="C12" s="65" t="s">
        <v>76</v>
      </c>
      <c r="D12" s="66" t="s">
        <v>36</v>
      </c>
      <c r="E12" s="99">
        <v>19</v>
      </c>
      <c r="F12" s="100">
        <v>12000</v>
      </c>
      <c r="G12" s="101">
        <f t="shared" si="0"/>
        <v>228000</v>
      </c>
    </row>
    <row r="13" spans="1:7">
      <c r="A13" s="82">
        <v>7</v>
      </c>
      <c r="B13" s="83" t="s">
        <v>34</v>
      </c>
      <c r="C13" s="65" t="s">
        <v>69</v>
      </c>
      <c r="D13" s="66" t="s">
        <v>36</v>
      </c>
      <c r="E13" s="99">
        <v>19</v>
      </c>
      <c r="F13" s="100">
        <v>12000</v>
      </c>
      <c r="G13" s="101">
        <f t="shared" si="0"/>
        <v>228000</v>
      </c>
    </row>
    <row r="14" spans="1:7">
      <c r="A14" s="82">
        <v>8</v>
      </c>
      <c r="B14" s="83" t="s">
        <v>34</v>
      </c>
      <c r="C14" s="65" t="s">
        <v>96</v>
      </c>
      <c r="D14" s="66" t="s">
        <v>41</v>
      </c>
      <c r="E14" s="99">
        <v>3</v>
      </c>
      <c r="F14" s="100">
        <v>6000</v>
      </c>
      <c r="G14" s="101">
        <f t="shared" si="0"/>
        <v>18000</v>
      </c>
    </row>
    <row r="15" spans="1:7">
      <c r="A15" s="82">
        <v>9</v>
      </c>
      <c r="B15" s="83" t="s">
        <v>34</v>
      </c>
      <c r="C15" s="65" t="s">
        <v>84</v>
      </c>
      <c r="D15" s="66" t="s">
        <v>36</v>
      </c>
      <c r="E15" s="99">
        <v>16</v>
      </c>
      <c r="F15" s="100">
        <v>12000</v>
      </c>
      <c r="G15" s="101">
        <f t="shared" si="0"/>
        <v>192000</v>
      </c>
    </row>
    <row r="16" spans="1:7">
      <c r="A16" s="82">
        <v>10</v>
      </c>
      <c r="B16" s="83" t="s">
        <v>34</v>
      </c>
      <c r="C16" s="65" t="s">
        <v>167</v>
      </c>
      <c r="D16" s="66" t="s">
        <v>36</v>
      </c>
      <c r="E16" s="99">
        <v>5</v>
      </c>
      <c r="F16" s="100">
        <v>15000</v>
      </c>
      <c r="G16" s="101">
        <f t="shared" si="0"/>
        <v>75000</v>
      </c>
    </row>
    <row r="17" spans="1:7">
      <c r="A17" s="82">
        <v>11</v>
      </c>
      <c r="B17" s="83" t="s">
        <v>34</v>
      </c>
      <c r="C17" s="65" t="s">
        <v>152</v>
      </c>
      <c r="D17" s="66" t="s">
        <v>36</v>
      </c>
      <c r="E17" s="99">
        <v>4.5</v>
      </c>
      <c r="F17" s="100">
        <v>125000</v>
      </c>
      <c r="G17" s="101">
        <f t="shared" si="0"/>
        <v>562500</v>
      </c>
    </row>
    <row r="18" spans="1:7">
      <c r="A18" s="82">
        <v>12</v>
      </c>
      <c r="B18" s="83" t="s">
        <v>34</v>
      </c>
      <c r="C18" s="65" t="s">
        <v>94</v>
      </c>
      <c r="D18" s="66" t="s">
        <v>36</v>
      </c>
      <c r="E18" s="99">
        <v>5</v>
      </c>
      <c r="F18" s="100">
        <v>80000</v>
      </c>
      <c r="G18" s="101">
        <f t="shared" si="0"/>
        <v>400000</v>
      </c>
    </row>
    <row r="19" spans="1:7">
      <c r="A19" s="82">
        <v>13</v>
      </c>
      <c r="B19" s="83" t="s">
        <v>34</v>
      </c>
      <c r="C19" s="65" t="s">
        <v>174</v>
      </c>
      <c r="D19" s="66" t="s">
        <v>36</v>
      </c>
      <c r="E19" s="99">
        <v>19</v>
      </c>
      <c r="F19" s="100">
        <v>115000</v>
      </c>
      <c r="G19" s="101">
        <f t="shared" si="0"/>
        <v>2185000</v>
      </c>
    </row>
    <row r="20" spans="1:7">
      <c r="A20" s="82">
        <v>14</v>
      </c>
      <c r="B20" s="83" t="s">
        <v>34</v>
      </c>
      <c r="C20" s="65" t="s">
        <v>97</v>
      </c>
      <c r="D20" s="66" t="s">
        <v>36</v>
      </c>
      <c r="E20" s="99">
        <v>18</v>
      </c>
      <c r="F20" s="100">
        <v>95000</v>
      </c>
      <c r="G20" s="101">
        <f>E20*F20</f>
        <v>1710000</v>
      </c>
    </row>
    <row r="21" spans="1:7">
      <c r="A21" s="82">
        <v>15</v>
      </c>
      <c r="B21" s="83" t="s">
        <v>34</v>
      </c>
      <c r="C21" s="65" t="s">
        <v>98</v>
      </c>
      <c r="D21" s="66" t="s">
        <v>36</v>
      </c>
      <c r="E21" s="99">
        <v>16</v>
      </c>
      <c r="F21" s="100">
        <v>80000</v>
      </c>
      <c r="G21" s="101">
        <f>E21*F21</f>
        <v>1280000</v>
      </c>
    </row>
    <row r="22" spans="1:7">
      <c r="A22" s="82">
        <v>16</v>
      </c>
      <c r="B22" s="83" t="s">
        <v>34</v>
      </c>
      <c r="C22" s="65" t="s">
        <v>99</v>
      </c>
      <c r="D22" s="66" t="s">
        <v>36</v>
      </c>
      <c r="E22" s="99">
        <v>16</v>
      </c>
      <c r="F22" s="100">
        <v>80000</v>
      </c>
      <c r="G22" s="101">
        <f t="shared" si="0"/>
        <v>1280000</v>
      </c>
    </row>
    <row r="23" spans="1:7">
      <c r="A23" s="82">
        <v>17</v>
      </c>
      <c r="B23" s="83" t="s">
        <v>34</v>
      </c>
      <c r="C23" s="65" t="s">
        <v>47</v>
      </c>
      <c r="D23" s="66" t="s">
        <v>36</v>
      </c>
      <c r="E23" s="99">
        <v>3</v>
      </c>
      <c r="F23" s="100">
        <v>140000</v>
      </c>
      <c r="G23" s="101">
        <f t="shared" si="0"/>
        <v>420000</v>
      </c>
    </row>
    <row r="24" spans="1:7">
      <c r="A24" s="82">
        <v>18</v>
      </c>
      <c r="B24" s="83" t="s">
        <v>34</v>
      </c>
      <c r="C24" s="65" t="s">
        <v>49</v>
      </c>
      <c r="D24" s="66" t="s">
        <v>50</v>
      </c>
      <c r="E24" s="99">
        <v>6</v>
      </c>
      <c r="F24" s="100">
        <v>16000</v>
      </c>
      <c r="G24" s="101">
        <f t="shared" si="0"/>
        <v>96000</v>
      </c>
    </row>
    <row r="25" spans="1:7">
      <c r="A25" s="82">
        <v>19</v>
      </c>
      <c r="B25" s="83" t="s">
        <v>34</v>
      </c>
      <c r="C25" s="65" t="s">
        <v>51</v>
      </c>
      <c r="D25" s="66" t="s">
        <v>50</v>
      </c>
      <c r="E25" s="99">
        <v>5</v>
      </c>
      <c r="F25" s="100">
        <v>48000</v>
      </c>
      <c r="G25" s="101">
        <f t="shared" si="0"/>
        <v>240000</v>
      </c>
    </row>
    <row r="26" spans="1:7">
      <c r="A26" s="82">
        <v>20</v>
      </c>
      <c r="B26" s="83" t="s">
        <v>34</v>
      </c>
      <c r="C26" s="65" t="s">
        <v>52</v>
      </c>
      <c r="D26" s="66" t="s">
        <v>53</v>
      </c>
      <c r="E26" s="99">
        <v>3</v>
      </c>
      <c r="F26" s="100">
        <v>8000</v>
      </c>
      <c r="G26" s="101">
        <f t="shared" si="0"/>
        <v>24000</v>
      </c>
    </row>
    <row r="27" spans="1:7">
      <c r="A27" s="82">
        <v>21</v>
      </c>
      <c r="B27" s="83" t="s">
        <v>34</v>
      </c>
      <c r="C27" s="65" t="s">
        <v>54</v>
      </c>
      <c r="D27" s="66" t="s">
        <v>36</v>
      </c>
      <c r="E27" s="99">
        <v>1</v>
      </c>
      <c r="F27" s="100">
        <v>65000</v>
      </c>
      <c r="G27" s="101">
        <f t="shared" si="0"/>
        <v>65000</v>
      </c>
    </row>
    <row r="28" spans="1:7">
      <c r="A28" s="82">
        <v>22</v>
      </c>
      <c r="B28" s="83" t="s">
        <v>34</v>
      </c>
      <c r="C28" s="65" t="s">
        <v>55</v>
      </c>
      <c r="D28" s="66" t="s">
        <v>36</v>
      </c>
      <c r="E28" s="99">
        <v>1.3</v>
      </c>
      <c r="F28" s="100">
        <v>27000</v>
      </c>
      <c r="G28" s="101">
        <f t="shared" si="0"/>
        <v>35100</v>
      </c>
    </row>
    <row r="29" spans="1:7">
      <c r="A29" s="82">
        <v>23</v>
      </c>
      <c r="B29" s="83" t="s">
        <v>34</v>
      </c>
      <c r="C29" s="65" t="s">
        <v>56</v>
      </c>
      <c r="D29" s="66"/>
      <c r="E29" s="99"/>
      <c r="F29" s="101"/>
      <c r="G29" s="101">
        <v>186900</v>
      </c>
    </row>
    <row r="30" spans="1:7">
      <c r="A30" s="82">
        <v>24</v>
      </c>
      <c r="B30" s="83" t="s">
        <v>34</v>
      </c>
      <c r="C30" s="65" t="s">
        <v>57</v>
      </c>
      <c r="D30" s="66" t="s">
        <v>50</v>
      </c>
      <c r="E30" s="99">
        <v>2</v>
      </c>
      <c r="F30" s="100">
        <v>12000</v>
      </c>
      <c r="G30" s="101">
        <f t="shared" si="0"/>
        <v>24000</v>
      </c>
    </row>
    <row r="31" spans="1:7">
      <c r="A31" s="82"/>
      <c r="B31" s="83"/>
      <c r="C31" s="65"/>
      <c r="D31" s="66"/>
      <c r="E31" s="99"/>
      <c r="F31" s="101"/>
      <c r="G31" s="101"/>
    </row>
    <row r="32" spans="1:7">
      <c r="A32" s="153" t="s">
        <v>58</v>
      </c>
      <c r="B32" s="153"/>
      <c r="C32" s="154"/>
      <c r="D32" s="154"/>
      <c r="E32" s="155"/>
      <c r="F32" s="156"/>
      <c r="G32" s="84">
        <f>SUM(G8:G31)</f>
        <v>12042000</v>
      </c>
    </row>
    <row r="33" spans="1:7">
      <c r="A33" s="157" t="s">
        <v>154</v>
      </c>
      <c r="B33" s="157"/>
      <c r="C33" s="157"/>
      <c r="D33" s="157"/>
      <c r="E33" s="158"/>
      <c r="F33" s="159"/>
      <c r="G33" s="85">
        <f>$B$5*2000</f>
        <v>446000</v>
      </c>
    </row>
    <row r="34" spans="1:7">
      <c r="A34" s="160" t="s">
        <v>59</v>
      </c>
      <c r="B34" s="160"/>
      <c r="C34" s="160"/>
      <c r="D34" s="160"/>
      <c r="E34" s="161"/>
      <c r="F34" s="162"/>
      <c r="G34" s="86">
        <f>G32+G33</f>
        <v>12488000</v>
      </c>
    </row>
    <row r="35" spans="1:7">
      <c r="A35" s="18"/>
      <c r="B35" s="18"/>
      <c r="C35" s="18"/>
      <c r="D35" s="18"/>
      <c r="E35" s="18"/>
      <c r="F35" s="18"/>
      <c r="G35" s="18"/>
    </row>
    <row r="36" spans="1:7" ht="34" customHeight="1">
      <c r="A36" s="140" t="s">
        <v>181</v>
      </c>
      <c r="B36" s="140"/>
      <c r="C36" s="140"/>
      <c r="D36" s="140"/>
      <c r="E36" s="140"/>
      <c r="F36" s="140"/>
      <c r="G36" s="140"/>
    </row>
    <row r="37" spans="1:7" ht="34" customHeight="1">
      <c r="A37" s="140"/>
      <c r="B37" s="140"/>
      <c r="C37" s="140"/>
      <c r="D37" s="140"/>
      <c r="E37" s="140"/>
      <c r="F37" s="140"/>
      <c r="G37" s="140"/>
    </row>
  </sheetData>
  <mergeCells count="6">
    <mergeCell ref="A36:G37"/>
    <mergeCell ref="A1:G1"/>
    <mergeCell ref="A6:G6"/>
    <mergeCell ref="A32:F32"/>
    <mergeCell ref="A33:F33"/>
    <mergeCell ref="A34:F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THỰC ĐƠN</vt:lpstr>
      <vt:lpstr>Tổng hợp tuần</vt:lpstr>
      <vt:lpstr>T2</vt:lpstr>
      <vt:lpstr>T3</vt:lpstr>
      <vt:lpstr>T4</vt:lpstr>
      <vt:lpstr>T5</vt:lpstr>
      <vt:lpstr>T6</vt:lpstr>
      <vt:lpstr>T7</vt:lpstr>
      <vt:lpstr>CN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</dc:creator>
  <cp:lastModifiedBy>ADMIN</cp:lastModifiedBy>
  <cp:lastPrinted>2026-09-28T02:00:04Z</cp:lastPrinted>
  <dcterms:created xsi:type="dcterms:W3CDTF">2026-08-11T03:12:41Z</dcterms:created>
  <dcterms:modified xsi:type="dcterms:W3CDTF">2026-10-08T13:37:27Z</dcterms:modified>
</cp:coreProperties>
</file>