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8"/>
  </bookViews>
  <sheets>
    <sheet name="THỰC ĐƠN" sheetId="9" r:id="rId1"/>
    <sheet name="Tổng hợp tuần" sheetId="1" r:id="rId2"/>
    <sheet name="T2" sheetId="2" r:id="rId3"/>
    <sheet name="T3" sheetId="3" r:id="rId4"/>
    <sheet name="T4" sheetId="4" r:id="rId5"/>
    <sheet name="T5" sheetId="5" r:id="rId6"/>
    <sheet name="T6" sheetId="6" r:id="rId7"/>
    <sheet name="T7" sheetId="7" r:id="rId8"/>
    <sheet name="CN" sheetId="8" r:id="rId9"/>
  </sheets>
  <calcPr calcId="124519"/>
</workbook>
</file>

<file path=xl/calcChain.xml><?xml version="1.0" encoding="utf-8"?>
<calcChain xmlns="http://schemas.openxmlformats.org/spreadsheetml/2006/main">
  <c r="G32" i="8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33" i="7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30" i="6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9"/>
  <c r="G8"/>
  <c r="G34" i="5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2"/>
  <c r="G11"/>
  <c r="G10"/>
  <c r="G30" i="4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C7" i="9"/>
  <c r="F7" s="1"/>
  <c r="F6"/>
  <c r="G34" i="8" l="1"/>
  <c r="G33"/>
  <c r="G35" s="1"/>
  <c r="F5"/>
  <c r="F3"/>
  <c r="F2"/>
  <c r="F4" s="1"/>
  <c r="G12" i="1" s="1"/>
  <c r="H12" s="1"/>
  <c r="G35" i="7"/>
  <c r="F2"/>
  <c r="G34"/>
  <c r="G36" s="1"/>
  <c r="F5"/>
  <c r="F3"/>
  <c r="G32" i="6"/>
  <c r="F2"/>
  <c r="G31"/>
  <c r="G33" s="1"/>
  <c r="F5"/>
  <c r="F3"/>
  <c r="G36" i="5"/>
  <c r="G35"/>
  <c r="G37" s="1"/>
  <c r="F7"/>
  <c r="F5"/>
  <c r="G32" i="4"/>
  <c r="F2"/>
  <c r="F5"/>
  <c r="F3"/>
  <c r="G36" i="3"/>
  <c r="G34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F5"/>
  <c r="F3"/>
  <c r="F7" i="1" s="1"/>
  <c r="G33" i="2"/>
  <c r="G31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F5"/>
  <c r="F3"/>
  <c r="F12" i="1"/>
  <c r="F11"/>
  <c r="F10"/>
  <c r="F9"/>
  <c r="F8"/>
  <c r="F6"/>
  <c r="F2" i="3" l="1"/>
  <c r="E7" i="1" s="1"/>
  <c r="F2" i="2"/>
  <c r="G32"/>
  <c r="G34" s="1"/>
  <c r="F4" i="5"/>
  <c r="F6" s="1"/>
  <c r="G9" i="1" s="1"/>
  <c r="H9" s="1"/>
  <c r="F13"/>
  <c r="F4" i="2"/>
  <c r="G6" i="1" s="1"/>
  <c r="E6"/>
  <c r="F4" i="6"/>
  <c r="G10" i="1" s="1"/>
  <c r="H10" s="1"/>
  <c r="E10"/>
  <c r="F4" i="7"/>
  <c r="G11" i="1" s="1"/>
  <c r="H11" s="1"/>
  <c r="E11"/>
  <c r="E8"/>
  <c r="F4" i="4"/>
  <c r="G8" i="1" s="1"/>
  <c r="H8" s="1"/>
  <c r="E9"/>
  <c r="G35" i="3"/>
  <c r="G37" s="1"/>
  <c r="G31" i="4"/>
  <c r="G33" s="1"/>
  <c r="E12" i="1"/>
  <c r="F4" i="3" l="1"/>
  <c r="G7" i="1" s="1"/>
  <c r="H7" s="1"/>
  <c r="E13"/>
  <c r="H6"/>
  <c r="H13" s="1"/>
  <c r="G13" l="1"/>
</calcChain>
</file>

<file path=xl/sharedStrings.xml><?xml version="1.0" encoding="utf-8"?>
<sst xmlns="http://schemas.openxmlformats.org/spreadsheetml/2006/main" count="728" uniqueCount="178">
  <si>
    <t>TRƯỜNG PTDTNT THCS VÀ THPT VĨNH THẠNH</t>
  </si>
  <si>
    <t>Mẫu thực đơn tuần áp dụng lặp lại – Khối THCS</t>
  </si>
  <si>
    <t>STT</t>
  </si>
  <si>
    <t>Ngày</t>
  </si>
  <si>
    <t>Số suất</t>
  </si>
  <si>
    <t>Mức ăn/suất</t>
  </si>
  <si>
    <t>Tiền thực phẩm</t>
  </si>
  <si>
    <t>Chất đốt (Gas)</t>
  </si>
  <si>
    <t>Tổng kinh phí</t>
  </si>
  <si>
    <t>Chênh lệch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</si>
  <si>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</si>
  <si>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</si>
  <si>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</si>
  <si>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</si>
  <si>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</si>
  <si>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</si>
  <si>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</si>
  <si>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TỔNG CỘNG TUẦN</t>
  </si>
  <si>
    <t>Ghi chú: Tiền thực phẩm là 50.100 đồng/học sinh/ngày; kinh phí chất đốt (Gas) là 1.900 đồng/học sinh/ngày. Tổng mức ăn: 52.000 đồng/học sinh/ngày. Với 224 học sinh, chi phí Gas là 425.600 đồng/ngày và 2.979.200 đồng/tuần.</t>
  </si>
  <si>
    <t>Theo bảng giá chi tiết</t>
  </si>
  <si>
    <t>Chất đốt (Gas): 1.900 đồng/học sinh/ngày</t>
  </si>
  <si>
    <t>Tổng kinh phí trong ngày</t>
  </si>
  <si>
    <t>Dự toán ngày</t>
  </si>
  <si>
    <t>Bữa ăn</t>
  </si>
  <si>
    <t>Tên thực phẩm</t>
  </si>
  <si>
    <t>ĐVT</t>
  </si>
  <si>
    <t>Số lượng</t>
  </si>
  <si>
    <t>Đơn giá</t>
  </si>
  <si>
    <t>Thành tiền</t>
  </si>
  <si>
    <t>Bữa sáng</t>
  </si>
  <si>
    <t>Mì tôm nước thịt</t>
  </si>
  <si>
    <t>Gói</t>
  </si>
  <si>
    <t>Thịt nạc</t>
  </si>
  <si>
    <t>kg</t>
  </si>
  <si>
    <t>Trứng cút</t>
  </si>
  <si>
    <t>Gia vị</t>
  </si>
  <si>
    <t>Khoán</t>
  </si>
  <si>
    <t>Bữa trưa + chiều</t>
  </si>
  <si>
    <t>Bí đao</t>
  </si>
  <si>
    <t>Kg</t>
  </si>
  <si>
    <t>Bầu</t>
  </si>
  <si>
    <t>Su su</t>
  </si>
  <si>
    <t>Rau cải</t>
  </si>
  <si>
    <t>Rau nêm</t>
  </si>
  <si>
    <t>Bó</t>
  </si>
  <si>
    <t>Thịt ba chỉ</t>
  </si>
  <si>
    <t>Thịt bò</t>
  </si>
  <si>
    <t>Đậu khuôn</t>
  </si>
  <si>
    <t>miếng</t>
  </si>
  <si>
    <t>Cá chim</t>
  </si>
  <si>
    <t>Cá ngừ nhỏ</t>
  </si>
  <si>
    <t>Tôm nhỏ</t>
  </si>
  <si>
    <t>Tôm lớn</t>
  </si>
  <si>
    <t>Nước mắm</t>
  </si>
  <si>
    <t>Lít</t>
  </si>
  <si>
    <t>Dầu ăn</t>
  </si>
  <si>
    <t>Muối</t>
  </si>
  <si>
    <t>Bì</t>
  </si>
  <si>
    <t>Bột ngọt</t>
  </si>
  <si>
    <t>Đường</t>
  </si>
  <si>
    <t>Hành, tiêu, ớt, tỏi…</t>
  </si>
  <si>
    <t>Nước rửa chén</t>
  </si>
  <si>
    <t>CỘNG THEO BẢNG GIÁ CHI TIẾT</t>
  </si>
  <si>
    <t>CHI PHÍ CHẤT ĐỐT (GAS): 1.900 ĐỒNG/HỌC SINH/NGÀY</t>
  </si>
  <si>
    <t>TỔNG KINH PHÍ NGÀY</t>
  </si>
  <si>
    <t>Lưu ý: Các dòng có ĐVT “Khoán” là khoản gia vị/rau thơm theo số tiền trọn gói trong bảng giá gốc. Chi phí chất đốt (Gas) được tính riêng: 224 học sinh × 1.900 đồng = 425.600 đồng/ngày.</t>
  </si>
  <si>
    <t>Bánh Canh</t>
  </si>
  <si>
    <t>Trứng Cút</t>
  </si>
  <si>
    <t>Quả</t>
  </si>
  <si>
    <t>Chả cá</t>
  </si>
  <si>
    <t>Xương heo</t>
  </si>
  <si>
    <t>Bí đỏ</t>
  </si>
  <si>
    <t>Cà chua</t>
  </si>
  <si>
    <t>Giá</t>
  </si>
  <si>
    <t>Lá giang</t>
  </si>
  <si>
    <t>Trứng Vịt</t>
  </si>
  <si>
    <t>Rau muống</t>
  </si>
  <si>
    <t>Dưa leo</t>
  </si>
  <si>
    <t>Thịt gà loại 2</t>
  </si>
  <si>
    <t>Cá nục tươi</t>
  </si>
  <si>
    <t>Đầu cá Hồi</t>
  </si>
  <si>
    <t>Mực tươi</t>
  </si>
  <si>
    <t>Bún tươi</t>
  </si>
  <si>
    <t>Gia vị, rau thơm</t>
  </si>
  <si>
    <t>Đu đủ</t>
  </si>
  <si>
    <t>Bí xanh</t>
  </si>
  <si>
    <t>Bắp sú</t>
  </si>
  <si>
    <t>Xương Heo</t>
  </si>
  <si>
    <t>Cá basa</t>
  </si>
  <si>
    <t>Cá ngừ luộc</t>
  </si>
  <si>
    <t>Bánh hỏi</t>
  </si>
  <si>
    <t>Lòng heo</t>
  </si>
  <si>
    <t>Mướp</t>
  </si>
  <si>
    <t>Cải thảo</t>
  </si>
  <si>
    <t>Bún</t>
  </si>
  <si>
    <t>Dưa cải</t>
  </si>
  <si>
    <t>Cá hố</t>
  </si>
  <si>
    <t>Cá ngừ tươi</t>
  </si>
  <si>
    <t>Mì tôm</t>
  </si>
  <si>
    <t>Đậu Hà lan</t>
  </si>
  <si>
    <t>Cà</t>
  </si>
  <si>
    <t>bó</t>
  </si>
  <si>
    <t>Trứng</t>
  </si>
  <si>
    <t>Chả lụa</t>
  </si>
  <si>
    <t>Tôm</t>
  </si>
  <si>
    <t>Măng</t>
  </si>
  <si>
    <t>Miếng</t>
  </si>
  <si>
    <t>Xương</t>
  </si>
  <si>
    <t>Cá Chim</t>
  </si>
  <si>
    <t>Cá ngừ lớn</t>
  </si>
  <si>
    <t>Rau thơm</t>
  </si>
  <si>
    <t>Thịt Gà loại 2</t>
  </si>
  <si>
    <t>Cá Hố</t>
  </si>
  <si>
    <t>Cá Nục luộc</t>
  </si>
  <si>
    <t>THỰC ĐƠN ĂN HỌC SINH DÂN TỘC NỘI TRÚ 
NĂM HỌC 2026-2027</t>
  </si>
  <si>
    <t>Từ ngày 07/9/2026  – Khối THCS</t>
  </si>
  <si>
    <t>Số suất ăn/ngày</t>
  </si>
  <si>
    <t>Số ngày</t>
  </si>
  <si>
    <t>Tiền ăn/suất/ngày</t>
  </si>
  <si>
    <t>Tổng suất ăn/tuần</t>
  </si>
  <si>
    <t>Tổng tiền ăn/ngày</t>
  </si>
  <si>
    <t>Tổng tiền ăn/tuần</t>
  </si>
  <si>
    <t>Bữa trưa</t>
  </si>
  <si>
    <t>Bữa chiều</t>
  </si>
  <si>
    <t>Ghi chú</t>
  </si>
  <si>
    <t xml:space="preserve">Thứ Hai
</t>
  </si>
  <si>
    <t>Mì tôm thịt nạc, trứng cút</t>
  </si>
  <si>
    <t xml:space="preserve">Thứ Ba
</t>
  </si>
  <si>
    <t>Bánh canh xương heo, thịt nạc</t>
  </si>
  <si>
    <t xml:space="preserve">Thứ Tư
</t>
  </si>
  <si>
    <t>Bún nước thịt</t>
  </si>
  <si>
    <t xml:space="preserve">Thứ Năm
</t>
  </si>
  <si>
    <t>Bánh hỏi, lòng heo, thịt heo luộc</t>
  </si>
  <si>
    <t xml:space="preserve">Thứ Sáu
</t>
  </si>
  <si>
    <t>Mì tôm nấu thịt bò</t>
  </si>
  <si>
    <t xml:space="preserve">Thứ Bảy
</t>
  </si>
  <si>
    <t>Bánh canh tôm, xương, trứng cút</t>
  </si>
  <si>
    <t xml:space="preserve">Chủ nhật
</t>
  </si>
  <si>
    <t>Bún khô, thịt luộc, chả lụa, dưa leo, mắm đậu</t>
  </si>
  <si>
    <t>Lưu ý: Thực đơn có thể điều chỉnh theo nguồn thực phẩm thực tế nhưng phải bảo đảm định lượng, dinh dưỡng và an toàn thực phẩm.</t>
  </si>
  <si>
    <t>SỞ GIÁO DỤC ĐÀO TẠO TỈNH GIA LAI</t>
  </si>
  <si>
    <t>CỘNG HÒA XÃ HỘI CHỦ NGHĨA VIỆT NAM</t>
  </si>
  <si>
    <t>Độc lập - Tự do - Hạnh phúc</t>
  </si>
  <si>
    <t>TỔNG HỢP PHÂN RÃ KINH PHÍ THỰC ĐƠN THEO NGÀY (TUẦN 02: Từ 7/9 - 13/9/2026)
NĂM HỌC 2026-2027</t>
  </si>
  <si>
    <t>Tổ trưởng Tổ QLNT</t>
  </si>
  <si>
    <r>
      <t xml:space="preserve">      </t>
    </r>
    <r>
      <rPr>
        <b/>
        <sz val="12"/>
        <rFont val="Times New Roman"/>
        <family val="1"/>
      </rPr>
      <t>Đinh Văn Toàn</t>
    </r>
  </si>
  <si>
    <t xml:space="preserve">                   Tổ trưởng Tổ QLNT</t>
  </si>
  <si>
    <t xml:space="preserve">     Đặng Thanh May</t>
  </si>
  <si>
    <t xml:space="preserve">   PHÓ HIỆU TRƯỞNG</t>
  </si>
  <si>
    <r>
      <t xml:space="preserve">                            </t>
    </r>
    <r>
      <rPr>
        <b/>
        <sz val="14"/>
        <rFont val="Times New Roman"/>
        <family val="1"/>
      </rPr>
      <t>Đinh Văn Toàn</t>
    </r>
  </si>
  <si>
    <t xml:space="preserve">        Đặng Thanh May</t>
  </si>
  <si>
    <t>Canh bí đao nấu thịt
Thịt kho tôm
Cá chim kho sả                                 Su su xáo</t>
  </si>
  <si>
    <t xml:space="preserve">Canh bầu nấu tôm
Thịt kho đậu
Cá ngừ sốt cà chua
Rau cải xào </t>
  </si>
  <si>
    <t>Canh bí đỏ nấu thịt
Thịt gà kho sả
Mực xào
Rau muống xào tỏi</t>
  </si>
  <si>
    <t xml:space="preserve">Canh chua đầu cá hồi
Thịt kho trứng
Cá nục sốt cà chua
Dưa leo xào </t>
  </si>
  <si>
    <t xml:space="preserve">Canh đu đủ nấu xương heo
Thịt kho tôm
Cá basa kho sả
Bắp sú xào </t>
  </si>
  <si>
    <t xml:space="preserve">Canh bí xanh nấu thịt
Thịt xào lăn
Cá ngừ kho ngọt
Su su xào </t>
  </si>
  <si>
    <t xml:space="preserve">Canh mướp nấu tôm
Thịt gà kho sả
Cá hố kho
Dưa leo xào </t>
  </si>
  <si>
    <t xml:space="preserve">Canh cải thảo nấu thịt
Thịt kho dưa cải
Cá ngừ sốt cà
Bún, măng, giá xào </t>
  </si>
  <si>
    <t xml:space="preserve">Canh bầu nấu tôm
Thịt heo kho chả
Mực xào
Đậu Hà Lan xào </t>
  </si>
  <si>
    <t>Canh cải nấu thịt
Thịt kho trứng
Cá nục kho ngọt
Cà xào thịt</t>
  </si>
  <si>
    <t xml:space="preserve">Canh bí đỏ nấu thịt
Thịt kho đậu
Cá chim kho
Bắp sú xào </t>
  </si>
  <si>
    <t xml:space="preserve">Canh bí đao nấu xương heo
Thịt kho măng
Cá ngừ sốt cà
Cải ngọt xào </t>
  </si>
  <si>
    <t xml:space="preserve">Canh đu đủ nấu xương
Thịt xào lăn
Cá nục sốt cà
Bún, măng, giá xào </t>
  </si>
  <si>
    <t xml:space="preserve">Thực đơn: Sáng: Mì tôm thịt nạc, trứng cút | Trưa: Canh bí đao nấu thịt; Thịt kho tôm; Cá chim kho sả; Su su xào | Chiều: Canh bầu nấu tôm; Thịt kho đậu; Cá ngừ sốt cà chua; Rau cải xào </t>
  </si>
  <si>
    <t>Thực đơn: Sáng: Bánh canh xương heo, thịt nạc | Trưa: Canh bí đỏ nấu thịt; Thịt gà kho sả; Mực xào; Rau muống xào | Chiều: Canh chua đầu cá hồi; Thịt kho trứng; Cá nục sốt cà chua; Dưa leo xào</t>
  </si>
  <si>
    <t>PHÂN RÃ THỰC ĐƠN CHI TIẾT THỨ HAI (7/9/2026)</t>
  </si>
  <si>
    <t>PHÂN RÃ THỰC ĐƠN CHI TIẾT THỨ BA (08/9/2026)</t>
  </si>
  <si>
    <t>PHÂN RÃ THỰC ĐƠN CHI TIẾT THỨ TƯ (09/09/2026)</t>
  </si>
  <si>
    <t>Thực đơn: Sáng: Bún nước thịt | Trưa: Canh đu đủ nấu xương heo; Thịt kho tôm; Cá basa kho sả; Bắp sú xào | Chiều: Canh bí xanh nấu thịt; Thịt xào lăn; Cá ngừ kho ngọt; Su su xào</t>
  </si>
  <si>
    <t>PHÂN RÃ CHI TIẾT THỤC ĐƠN THỨ NĂM (10/09/2026)</t>
  </si>
  <si>
    <t xml:space="preserve">Thực đơn: Sáng: Bánh hỏi, lòng heo, thịt heo luộc | Trưa: Canh mướp nấu tôm; Thịt gà kho sả; Cá hố kho; Dưa leo xào  | Chiều: Canh cải thảo nấu thịt; Thịt kho dưa cải; Cá ngừ sốt cà; Bún, măng, giá xào </t>
  </si>
  <si>
    <t>PHÂN RÃ THỰC ĐƠN CHI TIẾT THỨ SÁU (11/09/2026)</t>
  </si>
  <si>
    <t>Thực đơn: Sáng: Mì tôm nấu thịt bò | Trưa: Canh bầu nấu tôm; Thịt heo kho chả; Mực xào; Đậu Hà Lan xào | Chiều: Canh cải nấu thịt; Thịt kho trứng; Cá nục kho ngọt; Cà xào</t>
  </si>
  <si>
    <t xml:space="preserve">Thực đơn: Sáng: Bánh canh tôm, xương, trứng cút | Trưa: Canh bí đỏ nấu thịt; Thịt kho đậu; Cá chim kho; Bắp sú xào| Chiều: Canh bí đao nấu xương heo; Thịt kho măng; Cá ngừ sốt cà; Cải ngọt xào </t>
  </si>
  <si>
    <t>PHÂN RÃ THỰC ĐƠN CHI TIẾT THỨ BẢY (12/06/2026)</t>
  </si>
  <si>
    <t>PHÂN RÃ THỰC ĐƠN CHI TIẾT CHỦ NHẬT (13/09/2026)</t>
  </si>
  <si>
    <t>Thực đơn: Sáng: Bún khô, thịt luộc, chả lụa, dưa leo, mắm đậu | Trưa: Canh mướp nấu tôm; Thịt gà kho sả; Cá hố kho; Dưa leo xào| Chiều: Canh đu đủ nấu xương; Thịt xào lăn; Cá nục sốt cà; Bún, măng, giá xào</t>
  </si>
</sst>
</file>

<file path=xl/styles.xml><?xml version="1.0" encoding="utf-8"?>
<styleSheet xmlns="http://schemas.openxmlformats.org/spreadsheetml/2006/main">
  <numFmts count="1">
    <numFmt numFmtId="164" formatCode="#,##0.##"/>
  </numFmts>
  <fonts count="35">
    <font>
      <sz val="11"/>
      <name val="Carlito"/>
    </font>
    <font>
      <b/>
      <sz val="14"/>
      <color rgb="FFFFFFFF"/>
      <name val="Arial"/>
    </font>
    <font>
      <b/>
      <sz val="11"/>
      <color rgb="FF1F4E78"/>
      <name val="Arial"/>
    </font>
    <font>
      <sz val="11"/>
      <name val="Arial"/>
    </font>
    <font>
      <i/>
      <sz val="11"/>
      <color rgb="FF7F6000"/>
      <name val="Arial"/>
    </font>
    <font>
      <b/>
      <sz val="11"/>
      <color rgb="FFFFFFFF"/>
      <name val="Arial"/>
    </font>
    <font>
      <b/>
      <sz val="11"/>
      <color rgb="FF274E13"/>
      <name val="Arial"/>
    </font>
    <font>
      <b/>
      <sz val="11"/>
      <color rgb="FF7F6000"/>
      <name val="Arial"/>
    </font>
    <font>
      <i/>
      <sz val="11"/>
      <color rgb="FF666666"/>
      <name val="Arial"/>
    </font>
    <font>
      <b/>
      <sz val="12"/>
      <color rgb="FFFFFFFF"/>
      <name val="Arial"/>
    </font>
    <font>
      <b/>
      <sz val="15"/>
      <color rgb="FF1F4E78"/>
      <name val="Arial"/>
    </font>
    <font>
      <i/>
      <sz val="11"/>
      <color rgb="FF44546A"/>
      <name val="Arial"/>
    </font>
    <font>
      <b/>
      <sz val="16"/>
      <color rgb="FF17365D"/>
      <name val="Arial"/>
    </font>
    <font>
      <b/>
      <sz val="11"/>
      <color rgb="FF17365D"/>
      <name val="Arial"/>
    </font>
    <font>
      <b/>
      <sz val="11"/>
      <color rgb="FF375623"/>
      <name val="Arial"/>
    </font>
    <font>
      <b/>
      <sz val="11"/>
      <name val="Arial"/>
    </font>
    <font>
      <sz val="10"/>
      <name val="Times New Roman"/>
      <family val="1"/>
    </font>
    <font>
      <u/>
      <sz val="1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4"/>
      <color rgb="FFFFFFFF"/>
      <name val="Arial"/>
      <family val="2"/>
    </font>
    <font>
      <b/>
      <sz val="15"/>
      <color rgb="FF1F4E78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Carlito"/>
    </font>
    <font>
      <sz val="14"/>
      <name val="Calibri"/>
      <family val="2"/>
      <scheme val="minor"/>
    </font>
    <font>
      <i/>
      <sz val="11"/>
      <color rgb="FF7F6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D9EAD3"/>
      </patternFill>
    </fill>
    <fill>
      <patternFill patternType="solid">
        <fgColor rgb="FFF2F2F2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rgb="FFF7FBFF"/>
      </patternFill>
    </fill>
  </fills>
  <borders count="31">
    <border>
      <left/>
      <right/>
      <top/>
      <bottom/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93C47D"/>
      </left>
      <right style="thin">
        <color rgb="FF93C47D"/>
      </right>
      <top style="thin">
        <color rgb="FF93C47D"/>
      </top>
      <bottom style="thin">
        <color rgb="FF93C47D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D6B656"/>
      </left>
      <right/>
      <top style="thin">
        <color rgb="FFD6B656"/>
      </top>
      <bottom style="thin">
        <color rgb="FFD6B656"/>
      </bottom>
      <diagonal/>
    </border>
    <border>
      <left/>
      <right/>
      <top style="thin">
        <color rgb="FFD6B656"/>
      </top>
      <bottom style="thin">
        <color rgb="FFD6B656"/>
      </bottom>
      <diagonal/>
    </border>
    <border>
      <left/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theme="3" tint="0.89996032593768116"/>
      </left>
      <right style="thin">
        <color theme="3" tint="0.89996032593768116"/>
      </right>
      <top style="thin">
        <color theme="3" tint="0.89996032593768116"/>
      </top>
      <bottom style="thin">
        <color theme="3" tint="0.89996032593768116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D9E2F3"/>
      </left>
      <right style="thin">
        <color rgb="FFD9E2F3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3" tint="0.89996032593768116"/>
      </right>
      <top style="thin">
        <color theme="3" tint="0.89996032593768116"/>
      </top>
      <bottom style="thin">
        <color theme="3" tint="0.89996032593768116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93C47D"/>
      </left>
      <right style="thin">
        <color rgb="FF93C47D"/>
      </right>
      <top/>
      <bottom style="thin">
        <color rgb="FF93C47D"/>
      </bottom>
      <diagonal/>
    </border>
    <border>
      <left style="thin">
        <color theme="3" tint="0.89996032593768116"/>
      </left>
      <right style="thin">
        <color theme="3" tint="0.89992980742820516"/>
      </right>
      <top style="thin">
        <color theme="3" tint="0.89996032593768116"/>
      </top>
      <bottom style="thin">
        <color theme="3" tint="0.89996032593768116"/>
      </bottom>
      <diagonal/>
    </border>
    <border>
      <left style="thin">
        <color theme="3" tint="0.89992980742820516"/>
      </left>
      <right style="thin">
        <color theme="3" tint="0.89996032593768116"/>
      </right>
      <top style="thin">
        <color theme="3" tint="0.89996032593768116"/>
      </top>
      <bottom style="thin">
        <color theme="3" tint="0.89996032593768116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3" borderId="1" xfId="0" applyNumberFormat="1" applyFont="1" applyFill="1" applyBorder="1"/>
    <xf numFmtId="0" fontId="3" fillId="3" borderId="2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0" fontId="2" fillId="3" borderId="4" xfId="0" applyNumberFormat="1" applyFont="1" applyFill="1" applyBorder="1"/>
    <xf numFmtId="0" fontId="3" fillId="3" borderId="0" xfId="0" applyNumberFormat="1" applyFont="1" applyFill="1" applyBorder="1"/>
    <xf numFmtId="3" fontId="3" fillId="3" borderId="0" xfId="0" applyNumberFormat="1" applyFont="1" applyFill="1" applyBorder="1"/>
    <xf numFmtId="3" fontId="3" fillId="3" borderId="5" xfId="0" applyNumberFormat="1" applyFont="1" applyFill="1" applyBorder="1"/>
    <xf numFmtId="0" fontId="3" fillId="3" borderId="6" xfId="0" applyNumberFormat="1" applyFont="1" applyFill="1" applyBorder="1"/>
    <xf numFmtId="0" fontId="3" fillId="3" borderId="7" xfId="0" applyNumberFormat="1" applyFont="1" applyFill="1" applyBorder="1"/>
    <xf numFmtId="0" fontId="2" fillId="3" borderId="7" xfId="0" applyNumberFormat="1" applyFont="1" applyFill="1" applyBorder="1"/>
    <xf numFmtId="3" fontId="3" fillId="3" borderId="7" xfId="0" applyNumberFormat="1" applyFont="1" applyFill="1" applyBorder="1"/>
    <xf numFmtId="3" fontId="3" fillId="3" borderId="8" xfId="0" applyNumberFormat="1" applyFont="1" applyFill="1" applyBorder="1"/>
    <xf numFmtId="0" fontId="5" fillId="5" borderId="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" fontId="6" fillId="6" borderId="10" xfId="0" applyNumberFormat="1" applyFont="1" applyFill="1" applyBorder="1"/>
    <xf numFmtId="3" fontId="7" fillId="4" borderId="11" xfId="0" applyNumberFormat="1" applyFont="1" applyFill="1" applyBorder="1"/>
    <xf numFmtId="3" fontId="5" fillId="2" borderId="12" xfId="0" applyNumberFormat="1" applyFont="1" applyFill="1" applyBorder="1"/>
    <xf numFmtId="0" fontId="3" fillId="0" borderId="0" xfId="0" applyNumberFormat="1" applyFont="1" applyFill="1" applyBorder="1"/>
    <xf numFmtId="0" fontId="5" fillId="5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vertical="center" wrapText="1"/>
    </xf>
    <xf numFmtId="3" fontId="3" fillId="8" borderId="3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right"/>
    </xf>
    <xf numFmtId="3" fontId="3" fillId="8" borderId="5" xfId="0" applyNumberFormat="1" applyFont="1" applyFill="1" applyBorder="1" applyAlignment="1">
      <alignment horizontal="right"/>
    </xf>
    <xf numFmtId="3" fontId="3" fillId="9" borderId="5" xfId="0" applyNumberFormat="1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3" fontId="3" fillId="9" borderId="8" xfId="0" applyNumberFormat="1" applyFont="1" applyFill="1" applyBorder="1" applyAlignment="1">
      <alignment horizontal="right"/>
    </xf>
    <xf numFmtId="0" fontId="3" fillId="10" borderId="13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vertical="top" wrapText="1"/>
    </xf>
    <xf numFmtId="3" fontId="3" fillId="0" borderId="18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20" fillId="0" borderId="20" xfId="0" applyFont="1" applyBorder="1" applyAlignment="1">
      <alignment horizontal="right" wrapText="1"/>
    </xf>
    <xf numFmtId="0" fontId="18" fillId="0" borderId="20" xfId="0" applyFont="1" applyBorder="1" applyAlignment="1">
      <alignment horizontal="right" wrapText="1"/>
    </xf>
    <xf numFmtId="0" fontId="23" fillId="0" borderId="0" xfId="0" applyFont="1"/>
    <xf numFmtId="0" fontId="24" fillId="0" borderId="0" xfId="0" applyFont="1"/>
    <xf numFmtId="0" fontId="19" fillId="0" borderId="0" xfId="0" applyFont="1"/>
    <xf numFmtId="0" fontId="24" fillId="0" borderId="0" xfId="0" applyFont="1" applyAlignment="1">
      <alignment horizontal="center"/>
    </xf>
    <xf numFmtId="0" fontId="20" fillId="0" borderId="0" xfId="0" applyFont="1"/>
    <xf numFmtId="0" fontId="25" fillId="0" borderId="0" xfId="0" applyFont="1"/>
    <xf numFmtId="0" fontId="26" fillId="0" borderId="0" xfId="0" applyFont="1"/>
    <xf numFmtId="0" fontId="2" fillId="10" borderId="13" xfId="0" applyNumberFormat="1" applyFont="1" applyFill="1" applyBorder="1" applyAlignment="1">
      <alignment horizontal="center" vertical="center" wrapText="1"/>
    </xf>
    <xf numFmtId="0" fontId="15" fillId="1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13" fillId="8" borderId="6" xfId="0" applyNumberFormat="1" applyFont="1" applyFill="1" applyBorder="1"/>
    <xf numFmtId="0" fontId="3" fillId="8" borderId="7" xfId="0" applyNumberFormat="1" applyFont="1" applyFill="1" applyBorder="1"/>
    <xf numFmtId="0" fontId="14" fillId="9" borderId="6" xfId="0" applyNumberFormat="1" applyFont="1" applyFill="1" applyBorder="1"/>
    <xf numFmtId="0" fontId="3" fillId="9" borderId="7" xfId="0" applyNumberFormat="1" applyFont="1" applyFill="1" applyBorder="1"/>
    <xf numFmtId="0" fontId="4" fillId="4" borderId="14" xfId="0" applyNumberFormat="1" applyFont="1" applyFill="1" applyBorder="1" applyAlignment="1">
      <alignment vertical="center" wrapText="1"/>
    </xf>
    <xf numFmtId="0" fontId="4" fillId="4" borderId="15" xfId="0" applyNumberFormat="1" applyFont="1" applyFill="1" applyBorder="1" applyAlignment="1">
      <alignment vertical="center" wrapText="1"/>
    </xf>
    <xf numFmtId="0" fontId="4" fillId="4" borderId="16" xfId="0" applyNumberFormat="1" applyFont="1" applyFill="1" applyBorder="1" applyAlignment="1">
      <alignment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 wrapText="1"/>
    </xf>
    <xf numFmtId="0" fontId="12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3" fillId="8" borderId="1" xfId="0" applyNumberFormat="1" applyFont="1" applyFill="1" applyBorder="1"/>
    <xf numFmtId="0" fontId="3" fillId="8" borderId="2" xfId="0" applyNumberFormat="1" applyFont="1" applyFill="1" applyBorder="1"/>
    <xf numFmtId="0" fontId="14" fillId="9" borderId="1" xfId="0" applyNumberFormat="1" applyFont="1" applyFill="1" applyBorder="1"/>
    <xf numFmtId="0" fontId="3" fillId="9" borderId="2" xfId="0" applyNumberFormat="1" applyFont="1" applyFill="1" applyBorder="1"/>
    <xf numFmtId="0" fontId="13" fillId="8" borderId="4" xfId="0" applyNumberFormat="1" applyFont="1" applyFill="1" applyBorder="1"/>
    <xf numFmtId="0" fontId="3" fillId="8" borderId="0" xfId="0" applyNumberFormat="1" applyFont="1" applyFill="1" applyBorder="1"/>
    <xf numFmtId="0" fontId="14" fillId="9" borderId="4" xfId="0" applyNumberFormat="1" applyFont="1" applyFill="1" applyBorder="1"/>
    <xf numFmtId="0" fontId="3" fillId="9" borderId="0" xfId="0" applyNumberFormat="1" applyFont="1" applyFill="1" applyBorder="1"/>
    <xf numFmtId="0" fontId="9" fillId="2" borderId="0" xfId="0" applyNumberFormat="1" applyFont="1" applyFill="1" applyBorder="1" applyAlignment="1">
      <alignment horizontal="center"/>
    </xf>
    <xf numFmtId="0" fontId="22" fillId="3" borderId="0" xfId="0" applyNumberFormat="1" applyFont="1" applyFill="1" applyBorder="1" applyAlignment="1">
      <alignment horizontal="center" wrapText="1"/>
    </xf>
    <xf numFmtId="0" fontId="10" fillId="3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3" fontId="5" fillId="2" borderId="12" xfId="0" applyNumberFormat="1" applyFont="1" applyFill="1" applyBorder="1"/>
    <xf numFmtId="0" fontId="4" fillId="4" borderId="0" xfId="0" applyNumberFormat="1" applyFont="1" applyFill="1" applyBorder="1" applyAlignment="1">
      <alignment vertical="center" wrapText="1"/>
    </xf>
    <xf numFmtId="0" fontId="8" fillId="7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vertical="center" wrapText="1"/>
    </xf>
    <xf numFmtId="0" fontId="6" fillId="6" borderId="10" xfId="0" applyNumberFormat="1" applyFont="1" applyFill="1" applyBorder="1"/>
    <xf numFmtId="164" fontId="6" fillId="6" borderId="10" xfId="0" applyNumberFormat="1" applyFont="1" applyFill="1" applyBorder="1"/>
    <xf numFmtId="3" fontId="6" fillId="6" borderId="10" xfId="0" applyNumberFormat="1" applyFont="1" applyFill="1" applyBorder="1"/>
    <xf numFmtId="0" fontId="7" fillId="4" borderId="11" xfId="0" applyNumberFormat="1" applyFont="1" applyFill="1" applyBorder="1"/>
    <xf numFmtId="164" fontId="7" fillId="4" borderId="11" xfId="0" applyNumberFormat="1" applyFont="1" applyFill="1" applyBorder="1"/>
    <xf numFmtId="3" fontId="7" fillId="4" borderId="11" xfId="0" applyNumberFormat="1" applyFont="1" applyFill="1" applyBorder="1"/>
    <xf numFmtId="164" fontId="5" fillId="2" borderId="12" xfId="0" applyNumberFormat="1" applyFont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1" fillId="2" borderId="0" xfId="0" applyNumberFormat="1" applyFont="1" applyFill="1" applyBorder="1" applyAlignment="1">
      <alignment horizontal="center" vertical="center"/>
    </xf>
    <xf numFmtId="0" fontId="5" fillId="5" borderId="19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vertical="center"/>
    </xf>
    <xf numFmtId="3" fontId="5" fillId="5" borderId="19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vertical="center"/>
    </xf>
    <xf numFmtId="3" fontId="20" fillId="0" borderId="20" xfId="0" applyNumberFormat="1" applyFont="1" applyBorder="1" applyAlignment="1">
      <alignment horizontal="right" vertical="top" wrapText="1"/>
    </xf>
    <xf numFmtId="0" fontId="20" fillId="0" borderId="20" xfId="0" applyFont="1" applyBorder="1" applyAlignment="1">
      <alignment horizontal="right" vertical="top" wrapText="1"/>
    </xf>
    <xf numFmtId="164" fontId="3" fillId="0" borderId="24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0" fontId="20" fillId="0" borderId="25" xfId="0" applyFont="1" applyBorder="1" applyAlignment="1">
      <alignment horizontal="right" wrapText="1"/>
    </xf>
    <xf numFmtId="3" fontId="20" fillId="0" borderId="25" xfId="0" applyNumberFormat="1" applyFont="1" applyBorder="1" applyAlignment="1">
      <alignment horizontal="right" vertical="top" wrapText="1"/>
    </xf>
    <xf numFmtId="0" fontId="18" fillId="0" borderId="25" xfId="0" applyFont="1" applyBorder="1" applyAlignment="1">
      <alignment horizontal="right" wrapText="1"/>
    </xf>
    <xf numFmtId="3" fontId="18" fillId="0" borderId="25" xfId="0" applyNumberFormat="1" applyFont="1" applyBorder="1" applyAlignment="1">
      <alignment horizontal="right" vertical="top" wrapText="1"/>
    </xf>
    <xf numFmtId="3" fontId="20" fillId="0" borderId="26" xfId="0" applyNumberFormat="1" applyFont="1" applyBorder="1" applyAlignment="1">
      <alignment horizontal="right" vertical="top" wrapText="1"/>
    </xf>
    <xf numFmtId="0" fontId="20" fillId="0" borderId="26" xfId="0" applyFont="1" applyBorder="1" applyAlignment="1">
      <alignment horizontal="right" vertical="top" wrapText="1"/>
    </xf>
    <xf numFmtId="3" fontId="3" fillId="0" borderId="21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vertical="center" wrapText="1"/>
    </xf>
    <xf numFmtId="164" fontId="6" fillId="6" borderId="28" xfId="0" applyNumberFormat="1" applyFont="1" applyFill="1" applyBorder="1"/>
    <xf numFmtId="3" fontId="6" fillId="6" borderId="28" xfId="0" applyNumberFormat="1" applyFont="1" applyFill="1" applyBorder="1"/>
    <xf numFmtId="0" fontId="20" fillId="0" borderId="29" xfId="0" applyFont="1" applyBorder="1" applyAlignment="1">
      <alignment horizontal="right" wrapText="1"/>
    </xf>
    <xf numFmtId="3" fontId="20" fillId="0" borderId="30" xfId="0" applyNumberFormat="1" applyFont="1" applyBorder="1" applyAlignment="1">
      <alignment horizontal="right" vertical="top" wrapText="1"/>
    </xf>
    <xf numFmtId="0" fontId="20" fillId="0" borderId="30" xfId="0" applyFont="1" applyBorder="1" applyAlignment="1">
      <alignment horizontal="right" vertical="top" wrapText="1"/>
    </xf>
    <xf numFmtId="164" fontId="3" fillId="0" borderId="29" xfId="0" applyNumberFormat="1" applyFont="1" applyFill="1" applyBorder="1" applyAlignment="1">
      <alignment vertical="center"/>
    </xf>
    <xf numFmtId="3" fontId="3" fillId="0" borderId="30" xfId="0" applyNumberFormat="1" applyFont="1" applyFill="1" applyBorder="1" applyAlignment="1">
      <alignment vertical="center"/>
    </xf>
    <xf numFmtId="0" fontId="18" fillId="0" borderId="29" xfId="0" applyFont="1" applyBorder="1" applyAlignment="1">
      <alignment horizontal="right" wrapText="1"/>
    </xf>
    <xf numFmtId="3" fontId="18" fillId="0" borderId="30" xfId="0" applyNumberFormat="1" applyFont="1" applyBorder="1" applyAlignment="1">
      <alignment horizontal="right" vertical="top" wrapText="1"/>
    </xf>
    <xf numFmtId="3" fontId="6" fillId="6" borderId="28" xfId="0" applyNumberFormat="1" applyFont="1" applyFill="1" applyBorder="1"/>
    <xf numFmtId="3" fontId="18" fillId="0" borderId="20" xfId="0" applyNumberFormat="1" applyFont="1" applyBorder="1" applyAlignment="1">
      <alignment horizontal="right" vertical="top" wrapText="1"/>
    </xf>
    <xf numFmtId="0" fontId="18" fillId="0" borderId="20" xfId="0" applyFont="1" applyBorder="1" applyAlignment="1">
      <alignment horizontal="right" vertical="top" wrapText="1"/>
    </xf>
    <xf numFmtId="0" fontId="18" fillId="0" borderId="23" xfId="0" applyFont="1" applyBorder="1" applyAlignment="1">
      <alignment horizontal="right" wrapText="1"/>
    </xf>
    <xf numFmtId="3" fontId="18" fillId="0" borderId="23" xfId="0" applyNumberFormat="1" applyFont="1" applyBorder="1" applyAlignment="1">
      <alignment horizontal="right" vertical="top" wrapText="1"/>
    </xf>
    <xf numFmtId="0" fontId="18" fillId="0" borderId="23" xfId="0" applyFont="1" applyBorder="1" applyAlignment="1">
      <alignment horizontal="right" vertical="top" wrapText="1"/>
    </xf>
    <xf numFmtId="0" fontId="19" fillId="0" borderId="23" xfId="0" applyFont="1" applyBorder="1" applyAlignment="1">
      <alignment horizontal="right" wrapText="1"/>
    </xf>
    <xf numFmtId="3" fontId="19" fillId="0" borderId="23" xfId="0" applyNumberFormat="1" applyFont="1" applyBorder="1" applyAlignment="1">
      <alignment horizontal="right" vertical="top" wrapText="1"/>
    </xf>
    <xf numFmtId="0" fontId="19" fillId="0" borderId="23" xfId="0" applyFont="1" applyBorder="1" applyAlignment="1">
      <alignment horizontal="right" vertical="top" wrapText="1"/>
    </xf>
    <xf numFmtId="0" fontId="20" fillId="0" borderId="23" xfId="0" applyFont="1" applyBorder="1" applyAlignment="1">
      <alignment horizontal="right" wrapText="1"/>
    </xf>
    <xf numFmtId="3" fontId="20" fillId="0" borderId="23" xfId="0" applyNumberFormat="1" applyFont="1" applyBorder="1" applyAlignment="1">
      <alignment horizontal="right" vertical="top" wrapText="1"/>
    </xf>
    <xf numFmtId="0" fontId="20" fillId="0" borderId="23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opLeftCell="A16" workbookViewId="0">
      <selection activeCell="G16" sqref="G16"/>
    </sheetView>
  </sheetViews>
  <sheetFormatPr defaultRowHeight="14.25"/>
  <cols>
    <col min="1" max="1" width="6" customWidth="1"/>
    <col min="2" max="2" width="15" customWidth="1"/>
    <col min="3" max="3" width="26" customWidth="1"/>
    <col min="4" max="4" width="31" customWidth="1"/>
    <col min="5" max="5" width="29.25" customWidth="1"/>
    <col min="6" max="6" width="12" customWidth="1"/>
  </cols>
  <sheetData>
    <row r="1" spans="1:6" ht="15.75">
      <c r="A1" s="65" t="s">
        <v>0</v>
      </c>
      <c r="B1" s="65"/>
      <c r="C1" s="65"/>
      <c r="D1" s="65"/>
      <c r="E1" s="65"/>
      <c r="F1" s="65"/>
    </row>
    <row r="2" spans="1:6" ht="20.25">
      <c r="A2" s="66" t="s">
        <v>114</v>
      </c>
      <c r="B2" s="67"/>
      <c r="C2" s="67"/>
      <c r="D2" s="67"/>
      <c r="E2" s="67"/>
      <c r="F2" s="67"/>
    </row>
    <row r="3" spans="1:6" ht="21.95" customHeight="1">
      <c r="A3" s="68" t="s">
        <v>115</v>
      </c>
      <c r="B3" s="68"/>
      <c r="C3" s="68"/>
      <c r="D3" s="68"/>
      <c r="E3" s="68"/>
      <c r="F3" s="68"/>
    </row>
    <row r="4" spans="1:6">
      <c r="A4" s="23"/>
      <c r="B4" s="23"/>
      <c r="C4" s="23"/>
      <c r="D4" s="23"/>
      <c r="E4" s="23"/>
      <c r="F4" s="23"/>
    </row>
    <row r="5" spans="1:6" ht="15">
      <c r="A5" s="69" t="s">
        <v>116</v>
      </c>
      <c r="B5" s="70"/>
      <c r="C5" s="28">
        <v>224</v>
      </c>
      <c r="D5" s="71" t="s">
        <v>117</v>
      </c>
      <c r="E5" s="72"/>
      <c r="F5" s="29">
        <v>7</v>
      </c>
    </row>
    <row r="6" spans="1:6" ht="18.75" customHeight="1">
      <c r="A6" s="73" t="s">
        <v>118</v>
      </c>
      <c r="B6" s="74"/>
      <c r="C6" s="30">
        <v>52000</v>
      </c>
      <c r="D6" s="75" t="s">
        <v>119</v>
      </c>
      <c r="E6" s="76"/>
      <c r="F6" s="31">
        <f>C5*F5</f>
        <v>1568</v>
      </c>
    </row>
    <row r="7" spans="1:6" ht="22.5" customHeight="1">
      <c r="A7" s="58" t="s">
        <v>120</v>
      </c>
      <c r="B7" s="59"/>
      <c r="C7" s="32">
        <f>C5*C6</f>
        <v>11648000</v>
      </c>
      <c r="D7" s="60" t="s">
        <v>121</v>
      </c>
      <c r="E7" s="61"/>
      <c r="F7" s="33">
        <f>C7*F5</f>
        <v>81536000</v>
      </c>
    </row>
    <row r="8" spans="1:6">
      <c r="A8" s="23"/>
      <c r="B8" s="23"/>
      <c r="C8" s="23"/>
      <c r="D8" s="23"/>
      <c r="E8" s="23"/>
      <c r="F8" s="23"/>
    </row>
    <row r="9" spans="1:6" ht="28.5" customHeight="1">
      <c r="A9" s="14" t="s">
        <v>2</v>
      </c>
      <c r="B9" s="14" t="s">
        <v>3</v>
      </c>
      <c r="C9" s="14" t="s">
        <v>29</v>
      </c>
      <c r="D9" s="14" t="s">
        <v>122</v>
      </c>
      <c r="E9" s="14" t="s">
        <v>123</v>
      </c>
      <c r="F9" s="14" t="s">
        <v>124</v>
      </c>
    </row>
    <row r="10" spans="1:6" ht="63.75" customHeight="1">
      <c r="A10" s="47">
        <v>1</v>
      </c>
      <c r="B10" s="48" t="s">
        <v>125</v>
      </c>
      <c r="C10" s="34" t="s">
        <v>126</v>
      </c>
      <c r="D10" s="34" t="s">
        <v>151</v>
      </c>
      <c r="E10" s="34" t="s">
        <v>152</v>
      </c>
      <c r="F10" s="34"/>
    </row>
    <row r="11" spans="1:6" ht="63.75" customHeight="1">
      <c r="A11" s="49">
        <v>2</v>
      </c>
      <c r="B11" s="50" t="s">
        <v>127</v>
      </c>
      <c r="C11" s="35" t="s">
        <v>128</v>
      </c>
      <c r="D11" s="35" t="s">
        <v>153</v>
      </c>
      <c r="E11" s="35" t="s">
        <v>154</v>
      </c>
      <c r="F11" s="35"/>
    </row>
    <row r="12" spans="1:6" ht="63.75" customHeight="1">
      <c r="A12" s="47">
        <v>3</v>
      </c>
      <c r="B12" s="48" t="s">
        <v>129</v>
      </c>
      <c r="C12" s="34" t="s">
        <v>130</v>
      </c>
      <c r="D12" s="34" t="s">
        <v>155</v>
      </c>
      <c r="E12" s="34" t="s">
        <v>156</v>
      </c>
      <c r="F12" s="34"/>
    </row>
    <row r="13" spans="1:6" ht="63.75" customHeight="1">
      <c r="A13" s="49">
        <v>4</v>
      </c>
      <c r="B13" s="50" t="s">
        <v>131</v>
      </c>
      <c r="C13" s="35" t="s">
        <v>132</v>
      </c>
      <c r="D13" s="35" t="s">
        <v>157</v>
      </c>
      <c r="E13" s="35" t="s">
        <v>158</v>
      </c>
      <c r="F13" s="35"/>
    </row>
    <row r="14" spans="1:6" ht="63.75" customHeight="1">
      <c r="A14" s="47">
        <v>5</v>
      </c>
      <c r="B14" s="48" t="s">
        <v>133</v>
      </c>
      <c r="C14" s="34" t="s">
        <v>134</v>
      </c>
      <c r="D14" s="34" t="s">
        <v>159</v>
      </c>
      <c r="E14" s="34" t="s">
        <v>160</v>
      </c>
      <c r="F14" s="34"/>
    </row>
    <row r="15" spans="1:6" ht="63.75" customHeight="1">
      <c r="A15" s="49">
        <v>6</v>
      </c>
      <c r="B15" s="50" t="s">
        <v>135</v>
      </c>
      <c r="C15" s="35" t="s">
        <v>136</v>
      </c>
      <c r="D15" s="35" t="s">
        <v>161</v>
      </c>
      <c r="E15" s="35" t="s">
        <v>162</v>
      </c>
      <c r="F15" s="35"/>
    </row>
    <row r="16" spans="1:6" ht="63.75" customHeight="1">
      <c r="A16" s="47">
        <v>7</v>
      </c>
      <c r="B16" s="48" t="s">
        <v>137</v>
      </c>
      <c r="C16" s="34" t="s">
        <v>138</v>
      </c>
      <c r="D16" s="34" t="s">
        <v>157</v>
      </c>
      <c r="E16" s="34" t="s">
        <v>163</v>
      </c>
      <c r="F16" s="34"/>
    </row>
    <row r="17" spans="1:6">
      <c r="A17" s="23"/>
      <c r="B17" s="23"/>
      <c r="C17" s="23"/>
      <c r="D17" s="23"/>
      <c r="E17" s="23"/>
      <c r="F17" s="23"/>
    </row>
    <row r="18" spans="1:6" ht="32.1" customHeight="1">
      <c r="A18" s="62" t="s">
        <v>139</v>
      </c>
      <c r="B18" s="63"/>
      <c r="C18" s="63"/>
      <c r="D18" s="63"/>
      <c r="E18" s="63"/>
      <c r="F18" s="64"/>
    </row>
    <row r="19" spans="1:6" ht="18.75">
      <c r="A19" s="51"/>
      <c r="B19" s="51" t="s">
        <v>148</v>
      </c>
      <c r="C19" s="51"/>
      <c r="D19" s="51"/>
      <c r="E19" s="51" t="s">
        <v>146</v>
      </c>
    </row>
    <row r="20" spans="1:6" ht="18.75">
      <c r="A20" s="52"/>
      <c r="B20" s="52"/>
      <c r="C20" s="52"/>
      <c r="D20" s="53"/>
      <c r="E20" s="52"/>
      <c r="F20" s="42"/>
    </row>
    <row r="21" spans="1:6" ht="18.75">
      <c r="A21" s="52"/>
      <c r="B21" s="52"/>
      <c r="C21" s="52"/>
      <c r="D21" s="53"/>
      <c r="E21" s="52"/>
      <c r="F21" s="42"/>
    </row>
    <row r="22" spans="1:6" ht="18.75">
      <c r="A22" s="52"/>
      <c r="B22" s="52"/>
      <c r="C22" s="52"/>
      <c r="D22" s="53"/>
      <c r="E22" s="52"/>
      <c r="F22" s="42"/>
    </row>
    <row r="23" spans="1:6" ht="18.75">
      <c r="A23" s="52"/>
      <c r="B23" s="52"/>
      <c r="C23" s="52"/>
      <c r="D23" s="53"/>
      <c r="E23" s="52"/>
      <c r="F23" s="42"/>
    </row>
    <row r="24" spans="1:6" ht="18.75">
      <c r="A24" s="54"/>
      <c r="B24" s="55" t="s">
        <v>147</v>
      </c>
      <c r="C24" s="56"/>
      <c r="D24" s="53"/>
      <c r="E24" s="57" t="s">
        <v>149</v>
      </c>
    </row>
    <row r="25" spans="1:6" ht="18">
      <c r="A25" s="56"/>
      <c r="B25" s="56"/>
      <c r="C25" s="56"/>
      <c r="D25" s="56"/>
      <c r="E25" s="56"/>
    </row>
  </sheetData>
  <mergeCells count="10">
    <mergeCell ref="A7:B7"/>
    <mergeCell ref="D7:E7"/>
    <mergeCell ref="A18:F18"/>
    <mergeCell ref="A1:F1"/>
    <mergeCell ref="A2:F2"/>
    <mergeCell ref="A3:F3"/>
    <mergeCell ref="A5:B5"/>
    <mergeCell ref="D5:E5"/>
    <mergeCell ref="A6:B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>
      <selection activeCell="E6" sqref="E6"/>
    </sheetView>
  </sheetViews>
  <sheetFormatPr defaultRowHeight="14.25"/>
  <cols>
    <col min="1" max="1" width="6" customWidth="1"/>
    <col min="2" max="2" width="15.75" customWidth="1"/>
    <col min="3" max="3" width="11" customWidth="1"/>
    <col min="4" max="5" width="16" customWidth="1"/>
    <col min="6" max="8" width="18" customWidth="1"/>
  </cols>
  <sheetData>
    <row r="1" spans="1:8" ht="24" customHeight="1">
      <c r="A1" s="77" t="s">
        <v>0</v>
      </c>
      <c r="B1" s="77"/>
      <c r="C1" s="77"/>
      <c r="D1" s="77"/>
      <c r="E1" s="77"/>
      <c r="F1" s="77"/>
      <c r="G1" s="77"/>
      <c r="H1" s="77"/>
    </row>
    <row r="2" spans="1:8" ht="50.25" customHeight="1">
      <c r="A2" s="78" t="s">
        <v>143</v>
      </c>
      <c r="B2" s="79"/>
      <c r="C2" s="79"/>
      <c r="D2" s="79"/>
      <c r="E2" s="79"/>
      <c r="F2" s="79"/>
      <c r="G2" s="79"/>
      <c r="H2" s="79"/>
    </row>
    <row r="3" spans="1:8" ht="21.95" customHeight="1">
      <c r="A3" s="80" t="s">
        <v>1</v>
      </c>
      <c r="B3" s="80"/>
      <c r="C3" s="80"/>
      <c r="D3" s="80"/>
      <c r="E3" s="80"/>
      <c r="F3" s="80"/>
      <c r="G3" s="80"/>
      <c r="H3" s="80"/>
    </row>
    <row r="4" spans="1:8">
      <c r="A4" s="23"/>
      <c r="B4" s="23"/>
      <c r="C4" s="23"/>
      <c r="D4" s="23"/>
      <c r="E4" s="23"/>
      <c r="F4" s="23"/>
      <c r="G4" s="23"/>
      <c r="H4" s="23"/>
    </row>
    <row r="5" spans="1:8" ht="26.25" customHeight="1">
      <c r="A5" s="24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</row>
    <row r="6" spans="1:8" ht="26.25" customHeight="1">
      <c r="A6" s="25">
        <v>1</v>
      </c>
      <c r="B6" s="25" t="s">
        <v>10</v>
      </c>
      <c r="C6" s="26">
        <v>224</v>
      </c>
      <c r="D6" s="26">
        <v>52000</v>
      </c>
      <c r="E6" s="27">
        <f>'T2'!F2</f>
        <v>11222400</v>
      </c>
      <c r="F6" s="27">
        <f>'T2'!F3</f>
        <v>425600</v>
      </c>
      <c r="G6" s="27">
        <f>'T2'!F4</f>
        <v>11648000</v>
      </c>
      <c r="H6" s="27">
        <f t="shared" ref="H6:H12" si="0">G6-C6*D6</f>
        <v>0</v>
      </c>
    </row>
    <row r="7" spans="1:8" ht="26.25" customHeight="1">
      <c r="A7" s="25">
        <v>2</v>
      </c>
      <c r="B7" s="25" t="s">
        <v>11</v>
      </c>
      <c r="C7" s="26">
        <v>224</v>
      </c>
      <c r="D7" s="26">
        <v>52000</v>
      </c>
      <c r="E7" s="27">
        <f>'T3'!F2</f>
        <v>11222400</v>
      </c>
      <c r="F7" s="27">
        <f>'T3'!F3</f>
        <v>425600</v>
      </c>
      <c r="G7" s="27">
        <f>'T3'!F4</f>
        <v>11648000</v>
      </c>
      <c r="H7" s="27">
        <f t="shared" si="0"/>
        <v>0</v>
      </c>
    </row>
    <row r="8" spans="1:8" ht="26.25" customHeight="1">
      <c r="A8" s="25">
        <v>3</v>
      </c>
      <c r="B8" s="25" t="s">
        <v>12</v>
      </c>
      <c r="C8" s="26">
        <v>224</v>
      </c>
      <c r="D8" s="26">
        <v>52000</v>
      </c>
      <c r="E8" s="27">
        <f>'T4'!F2</f>
        <v>11222400</v>
      </c>
      <c r="F8" s="27">
        <f>'T4'!F3</f>
        <v>425600</v>
      </c>
      <c r="G8" s="27">
        <f>'T4'!F4</f>
        <v>11648000</v>
      </c>
      <c r="H8" s="27">
        <f t="shared" si="0"/>
        <v>0</v>
      </c>
    </row>
    <row r="9" spans="1:8" ht="26.25" customHeight="1">
      <c r="A9" s="25">
        <v>4</v>
      </c>
      <c r="B9" s="25" t="s">
        <v>13</v>
      </c>
      <c r="C9" s="26">
        <v>224</v>
      </c>
      <c r="D9" s="26">
        <v>52000</v>
      </c>
      <c r="E9" s="27">
        <f>'T5'!F4</f>
        <v>11222400</v>
      </c>
      <c r="F9" s="27">
        <f>'T5'!F5</f>
        <v>425600</v>
      </c>
      <c r="G9" s="27">
        <f>'T5'!F6</f>
        <v>11648000</v>
      </c>
      <c r="H9" s="27">
        <f t="shared" si="0"/>
        <v>0</v>
      </c>
    </row>
    <row r="10" spans="1:8" ht="26.25" customHeight="1">
      <c r="A10" s="25">
        <v>5</v>
      </c>
      <c r="B10" s="25" t="s">
        <v>14</v>
      </c>
      <c r="C10" s="26">
        <v>224</v>
      </c>
      <c r="D10" s="26">
        <v>52000</v>
      </c>
      <c r="E10" s="27">
        <f>'T6'!F2</f>
        <v>11222400</v>
      </c>
      <c r="F10" s="27">
        <f>'T6'!F3</f>
        <v>425600</v>
      </c>
      <c r="G10" s="27">
        <f>'T6'!F4</f>
        <v>11648000</v>
      </c>
      <c r="H10" s="27">
        <f t="shared" si="0"/>
        <v>0</v>
      </c>
    </row>
    <row r="11" spans="1:8" ht="26.25" customHeight="1">
      <c r="A11" s="25">
        <v>6</v>
      </c>
      <c r="B11" s="25" t="s">
        <v>15</v>
      </c>
      <c r="C11" s="26">
        <v>224</v>
      </c>
      <c r="D11" s="26">
        <v>52000</v>
      </c>
      <c r="E11" s="27">
        <f>'T7'!F2</f>
        <v>11222400</v>
      </c>
      <c r="F11" s="27">
        <f>'T7'!F3</f>
        <v>425600</v>
      </c>
      <c r="G11" s="27">
        <f>'T7'!F4</f>
        <v>11648000</v>
      </c>
      <c r="H11" s="27">
        <f t="shared" si="0"/>
        <v>0</v>
      </c>
    </row>
    <row r="12" spans="1:8" ht="26.25" customHeight="1">
      <c r="A12" s="25">
        <v>7</v>
      </c>
      <c r="B12" s="25" t="s">
        <v>16</v>
      </c>
      <c r="C12" s="26">
        <v>224</v>
      </c>
      <c r="D12" s="26">
        <v>52000</v>
      </c>
      <c r="E12" s="27">
        <f>CN!F2</f>
        <v>11222400</v>
      </c>
      <c r="F12" s="27">
        <f>CN!F3</f>
        <v>425600</v>
      </c>
      <c r="G12" s="27">
        <f>CN!F4</f>
        <v>11648000</v>
      </c>
      <c r="H12" s="27">
        <f t="shared" si="0"/>
        <v>0</v>
      </c>
    </row>
    <row r="13" spans="1:8" ht="15">
      <c r="A13" s="81" t="s">
        <v>17</v>
      </c>
      <c r="B13" s="81"/>
      <c r="C13" s="82"/>
      <c r="D13" s="82"/>
      <c r="E13" s="22">
        <f>SUM(E6:E12)</f>
        <v>78556800</v>
      </c>
      <c r="F13" s="22">
        <f>SUM(F6:F12)</f>
        <v>2979200</v>
      </c>
      <c r="G13" s="22">
        <f>SUM(G6:G12)</f>
        <v>81536000</v>
      </c>
      <c r="H13" s="22">
        <f>SUM(H6:H12)</f>
        <v>0</v>
      </c>
    </row>
    <row r="14" spans="1:8">
      <c r="A14" s="23"/>
      <c r="B14" s="23"/>
      <c r="C14" s="23"/>
      <c r="D14" s="23"/>
      <c r="E14" s="23"/>
      <c r="F14" s="23"/>
      <c r="G14" s="23"/>
      <c r="H14" s="23"/>
    </row>
    <row r="15" spans="1:8" ht="33" customHeight="1">
      <c r="A15" s="83" t="s">
        <v>18</v>
      </c>
      <c r="B15" s="83"/>
      <c r="C15" s="83"/>
      <c r="D15" s="83"/>
      <c r="E15" s="83"/>
      <c r="F15" s="83"/>
      <c r="G15" s="83"/>
      <c r="H15" s="83"/>
    </row>
    <row r="16" spans="1:8" ht="30" customHeight="1">
      <c r="A16" s="83"/>
      <c r="B16" s="83"/>
      <c r="C16" s="83"/>
      <c r="D16" s="83"/>
      <c r="E16" s="83"/>
      <c r="F16" s="83"/>
      <c r="G16" s="83"/>
      <c r="H16" s="83"/>
    </row>
    <row r="17" spans="2:8" ht="15.75">
      <c r="B17" s="40"/>
      <c r="C17" s="41" t="s">
        <v>148</v>
      </c>
      <c r="D17" s="40"/>
      <c r="E17" s="41"/>
      <c r="F17" s="40"/>
      <c r="G17" s="41" t="s">
        <v>144</v>
      </c>
      <c r="H17" s="40"/>
    </row>
    <row r="18" spans="2:8" ht="15.75">
      <c r="B18" s="42"/>
      <c r="C18" s="42"/>
      <c r="D18" s="42"/>
      <c r="E18" s="43"/>
      <c r="F18" s="42"/>
      <c r="G18" s="42"/>
      <c r="H18" s="42"/>
    </row>
    <row r="19" spans="2:8" ht="14.25" customHeight="1">
      <c r="B19" s="42"/>
      <c r="C19" s="42"/>
      <c r="D19" s="42"/>
      <c r="E19" s="43"/>
      <c r="F19" s="42"/>
      <c r="G19" s="42"/>
      <c r="H19" s="42"/>
    </row>
    <row r="20" spans="2:8" ht="15.75">
      <c r="B20" s="42"/>
      <c r="C20" s="42"/>
      <c r="D20" s="42"/>
      <c r="E20" s="43"/>
      <c r="F20" s="42"/>
      <c r="G20" s="42"/>
      <c r="H20" s="42"/>
    </row>
    <row r="21" spans="2:8" ht="15.75">
      <c r="B21" s="42"/>
      <c r="C21" s="42"/>
      <c r="D21" s="42"/>
      <c r="E21" s="43"/>
      <c r="F21" s="42"/>
      <c r="G21" s="42"/>
      <c r="H21" s="42"/>
    </row>
    <row r="22" spans="2:8" ht="15.75">
      <c r="B22" s="44"/>
      <c r="C22" s="45" t="s">
        <v>150</v>
      </c>
      <c r="E22" s="43"/>
      <c r="G22" s="46" t="s">
        <v>145</v>
      </c>
      <c r="H22" s="44"/>
    </row>
  </sheetData>
  <mergeCells count="5">
    <mergeCell ref="A1:H1"/>
    <mergeCell ref="A2:H2"/>
    <mergeCell ref="A3:H3"/>
    <mergeCell ref="A13:D13"/>
    <mergeCell ref="A15:H1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>
      <selection sqref="A1:G1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166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SUM(G8:G31)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164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15" t="s">
        <v>28</v>
      </c>
    </row>
    <row r="8" spans="1:7" ht="15">
      <c r="A8" s="16">
        <v>1</v>
      </c>
      <c r="B8" s="16" t="s">
        <v>29</v>
      </c>
      <c r="C8" s="17" t="s">
        <v>30</v>
      </c>
      <c r="D8" s="37" t="s">
        <v>31</v>
      </c>
      <c r="E8" s="38">
        <v>224</v>
      </c>
      <c r="F8" s="109">
        <v>5000</v>
      </c>
      <c r="G8" s="36">
        <f>E8*F8</f>
        <v>1120000</v>
      </c>
    </row>
    <row r="9" spans="1:7" ht="15">
      <c r="A9" s="16">
        <v>2</v>
      </c>
      <c r="B9" s="16" t="s">
        <v>29</v>
      </c>
      <c r="C9" s="17" t="s">
        <v>32</v>
      </c>
      <c r="D9" s="37" t="s">
        <v>33</v>
      </c>
      <c r="E9" s="38">
        <v>9</v>
      </c>
      <c r="F9" s="109">
        <v>125000</v>
      </c>
      <c r="G9" s="36">
        <f>E9*F9</f>
        <v>1125000</v>
      </c>
    </row>
    <row r="10" spans="1:7" ht="15">
      <c r="A10" s="16">
        <v>3</v>
      </c>
      <c r="B10" s="16" t="s">
        <v>29</v>
      </c>
      <c r="C10" s="17" t="s">
        <v>34</v>
      </c>
      <c r="D10" s="37" t="s">
        <v>33</v>
      </c>
      <c r="E10" s="38">
        <v>400</v>
      </c>
      <c r="F10" s="110">
        <v>700</v>
      </c>
      <c r="G10" s="36">
        <f>E10*F10</f>
        <v>280000</v>
      </c>
    </row>
    <row r="11" spans="1:7">
      <c r="A11" s="16">
        <v>4</v>
      </c>
      <c r="B11" s="16" t="s">
        <v>29</v>
      </c>
      <c r="C11" s="17" t="s">
        <v>35</v>
      </c>
      <c r="D11" s="17" t="s">
        <v>36</v>
      </c>
      <c r="E11" s="103"/>
      <c r="F11" s="104"/>
      <c r="G11" s="19">
        <v>51000</v>
      </c>
    </row>
    <row r="12" spans="1:7" ht="15">
      <c r="A12" s="16">
        <v>5</v>
      </c>
      <c r="B12" s="16" t="s">
        <v>37</v>
      </c>
      <c r="C12" s="17" t="s">
        <v>38</v>
      </c>
      <c r="D12" s="37" t="s">
        <v>39</v>
      </c>
      <c r="E12" s="105">
        <v>19</v>
      </c>
      <c r="F12" s="106">
        <v>11000</v>
      </c>
      <c r="G12" s="36">
        <f t="shared" ref="G12:G29" si="0">E12*F12</f>
        <v>209000</v>
      </c>
    </row>
    <row r="13" spans="1:7" ht="15">
      <c r="A13" s="16">
        <v>6</v>
      </c>
      <c r="B13" s="16" t="s">
        <v>37</v>
      </c>
      <c r="C13" s="17" t="s">
        <v>40</v>
      </c>
      <c r="D13" s="37" t="s">
        <v>39</v>
      </c>
      <c r="E13" s="105">
        <v>19</v>
      </c>
      <c r="F13" s="106">
        <v>12000</v>
      </c>
      <c r="G13" s="36">
        <f t="shared" si="0"/>
        <v>228000</v>
      </c>
    </row>
    <row r="14" spans="1:7" ht="15">
      <c r="A14" s="16">
        <v>7</v>
      </c>
      <c r="B14" s="16" t="s">
        <v>37</v>
      </c>
      <c r="C14" s="17" t="s">
        <v>41</v>
      </c>
      <c r="D14" s="37" t="s">
        <v>39</v>
      </c>
      <c r="E14" s="105">
        <v>19</v>
      </c>
      <c r="F14" s="106">
        <v>12000</v>
      </c>
      <c r="G14" s="36">
        <f t="shared" si="0"/>
        <v>228000</v>
      </c>
    </row>
    <row r="15" spans="1:7" ht="15">
      <c r="A15" s="16">
        <v>8</v>
      </c>
      <c r="B15" s="16" t="s">
        <v>37</v>
      </c>
      <c r="C15" s="17" t="s">
        <v>42</v>
      </c>
      <c r="D15" s="37" t="s">
        <v>39</v>
      </c>
      <c r="E15" s="105">
        <v>19</v>
      </c>
      <c r="F15" s="106">
        <v>12000</v>
      </c>
      <c r="G15" s="36">
        <f t="shared" si="0"/>
        <v>228000</v>
      </c>
    </row>
    <row r="16" spans="1:7" ht="15">
      <c r="A16" s="16">
        <v>9</v>
      </c>
      <c r="B16" s="16" t="s">
        <v>37</v>
      </c>
      <c r="C16" s="17" t="s">
        <v>43</v>
      </c>
      <c r="D16" s="37" t="s">
        <v>44</v>
      </c>
      <c r="E16" s="105">
        <v>4</v>
      </c>
      <c r="F16" s="106">
        <v>6000</v>
      </c>
      <c r="G16" s="36">
        <f t="shared" si="0"/>
        <v>24000</v>
      </c>
    </row>
    <row r="17" spans="1:7" ht="15">
      <c r="A17" s="16">
        <v>10</v>
      </c>
      <c r="B17" s="16" t="s">
        <v>37</v>
      </c>
      <c r="C17" s="17" t="s">
        <v>45</v>
      </c>
      <c r="D17" s="37" t="s">
        <v>39</v>
      </c>
      <c r="E17" s="107">
        <v>22</v>
      </c>
      <c r="F17" s="108">
        <v>115000</v>
      </c>
      <c r="G17" s="36">
        <f t="shared" si="0"/>
        <v>2530000</v>
      </c>
    </row>
    <row r="18" spans="1:7" ht="15">
      <c r="A18" s="16">
        <v>11</v>
      </c>
      <c r="B18" s="16" t="s">
        <v>37</v>
      </c>
      <c r="C18" s="17" t="s">
        <v>32</v>
      </c>
      <c r="D18" s="37" t="s">
        <v>39</v>
      </c>
      <c r="E18" s="107">
        <v>3.5</v>
      </c>
      <c r="F18" s="108">
        <v>125000</v>
      </c>
      <c r="G18" s="36">
        <f t="shared" si="0"/>
        <v>437500</v>
      </c>
    </row>
    <row r="19" spans="1:7" ht="15">
      <c r="A19" s="16">
        <v>12</v>
      </c>
      <c r="B19" s="16" t="s">
        <v>37</v>
      </c>
      <c r="C19" s="17" t="s">
        <v>46</v>
      </c>
      <c r="D19" s="37" t="s">
        <v>39</v>
      </c>
      <c r="E19" s="107">
        <v>0</v>
      </c>
      <c r="F19" s="108">
        <v>240000</v>
      </c>
      <c r="G19" s="36">
        <f t="shared" si="0"/>
        <v>0</v>
      </c>
    </row>
    <row r="20" spans="1:7" ht="15">
      <c r="A20" s="16">
        <v>13</v>
      </c>
      <c r="B20" s="16" t="s">
        <v>37</v>
      </c>
      <c r="C20" s="17" t="s">
        <v>47</v>
      </c>
      <c r="D20" s="37" t="s">
        <v>48</v>
      </c>
      <c r="E20" s="105">
        <v>85</v>
      </c>
      <c r="F20" s="106">
        <v>6000</v>
      </c>
      <c r="G20" s="36">
        <f t="shared" si="0"/>
        <v>510000</v>
      </c>
    </row>
    <row r="21" spans="1:7" ht="15">
      <c r="A21" s="16">
        <v>14</v>
      </c>
      <c r="B21" s="16" t="s">
        <v>37</v>
      </c>
      <c r="C21" s="17" t="s">
        <v>49</v>
      </c>
      <c r="D21" s="37" t="s">
        <v>39</v>
      </c>
      <c r="E21" s="107">
        <v>16</v>
      </c>
      <c r="F21" s="108">
        <v>65000</v>
      </c>
      <c r="G21" s="36">
        <f t="shared" si="0"/>
        <v>1040000</v>
      </c>
    </row>
    <row r="22" spans="1:7" ht="15">
      <c r="A22" s="16">
        <v>15</v>
      </c>
      <c r="B22" s="16" t="s">
        <v>37</v>
      </c>
      <c r="C22" s="17" t="s">
        <v>50</v>
      </c>
      <c r="D22" s="37" t="s">
        <v>39</v>
      </c>
      <c r="E22" s="105">
        <v>16</v>
      </c>
      <c r="F22" s="106">
        <v>65000</v>
      </c>
      <c r="G22" s="36">
        <f t="shared" si="0"/>
        <v>1040000</v>
      </c>
    </row>
    <row r="23" spans="1:7" ht="15">
      <c r="A23" s="16">
        <v>16</v>
      </c>
      <c r="B23" s="16" t="s">
        <v>37</v>
      </c>
      <c r="C23" s="17" t="s">
        <v>51</v>
      </c>
      <c r="D23" s="37" t="s">
        <v>39</v>
      </c>
      <c r="E23" s="107">
        <v>3.5</v>
      </c>
      <c r="F23" s="108">
        <v>140000</v>
      </c>
      <c r="G23" s="36">
        <f t="shared" si="0"/>
        <v>490000</v>
      </c>
    </row>
    <row r="24" spans="1:7" ht="15">
      <c r="A24" s="16">
        <v>17</v>
      </c>
      <c r="B24" s="16" t="s">
        <v>37</v>
      </c>
      <c r="C24" s="17" t="s">
        <v>52</v>
      </c>
      <c r="D24" s="37" t="s">
        <v>39</v>
      </c>
      <c r="E24" s="107">
        <v>6</v>
      </c>
      <c r="F24" s="108">
        <v>170000</v>
      </c>
      <c r="G24" s="36">
        <f t="shared" si="0"/>
        <v>1020000</v>
      </c>
    </row>
    <row r="25" spans="1:7" ht="15">
      <c r="A25" s="16">
        <v>18</v>
      </c>
      <c r="B25" s="16" t="s">
        <v>37</v>
      </c>
      <c r="C25" s="17" t="s">
        <v>53</v>
      </c>
      <c r="D25" s="37" t="s">
        <v>54</v>
      </c>
      <c r="E25" s="105">
        <v>6</v>
      </c>
      <c r="F25" s="106">
        <v>16000</v>
      </c>
      <c r="G25" s="36">
        <f t="shared" si="0"/>
        <v>96000</v>
      </c>
    </row>
    <row r="26" spans="1:7" ht="15">
      <c r="A26" s="16">
        <v>19</v>
      </c>
      <c r="B26" s="16" t="s">
        <v>37</v>
      </c>
      <c r="C26" s="17" t="s">
        <v>55</v>
      </c>
      <c r="D26" s="37" t="s">
        <v>54</v>
      </c>
      <c r="E26" s="105">
        <v>5</v>
      </c>
      <c r="F26" s="106">
        <v>48000</v>
      </c>
      <c r="G26" s="36">
        <f t="shared" si="0"/>
        <v>240000</v>
      </c>
    </row>
    <row r="27" spans="1:7" ht="15">
      <c r="A27" s="16">
        <v>20</v>
      </c>
      <c r="B27" s="16" t="s">
        <v>37</v>
      </c>
      <c r="C27" s="17" t="s">
        <v>56</v>
      </c>
      <c r="D27" s="37" t="s">
        <v>57</v>
      </c>
      <c r="E27" s="105">
        <v>3</v>
      </c>
      <c r="F27" s="106">
        <v>8000</v>
      </c>
      <c r="G27" s="36">
        <f t="shared" si="0"/>
        <v>24000</v>
      </c>
    </row>
    <row r="28" spans="1:7" ht="15">
      <c r="A28" s="16">
        <v>21</v>
      </c>
      <c r="B28" s="16" t="s">
        <v>37</v>
      </c>
      <c r="C28" s="17" t="s">
        <v>58</v>
      </c>
      <c r="D28" s="37" t="s">
        <v>39</v>
      </c>
      <c r="E28" s="105">
        <v>1</v>
      </c>
      <c r="F28" s="106">
        <v>65000</v>
      </c>
      <c r="G28" s="36">
        <f t="shared" si="0"/>
        <v>65000</v>
      </c>
    </row>
    <row r="29" spans="1:7" ht="15">
      <c r="A29" s="16">
        <v>22</v>
      </c>
      <c r="B29" s="16" t="s">
        <v>37</v>
      </c>
      <c r="C29" s="17" t="s">
        <v>59</v>
      </c>
      <c r="D29" s="37" t="s">
        <v>39</v>
      </c>
      <c r="E29" s="107">
        <v>1.3</v>
      </c>
      <c r="F29" s="108">
        <v>27000</v>
      </c>
      <c r="G29" s="112">
        <f t="shared" si="0"/>
        <v>35100</v>
      </c>
    </row>
    <row r="30" spans="1:7" ht="15">
      <c r="A30" s="16">
        <v>23</v>
      </c>
      <c r="B30" s="16" t="s">
        <v>37</v>
      </c>
      <c r="C30" s="17" t="s">
        <v>60</v>
      </c>
      <c r="D30" s="17" t="s">
        <v>36</v>
      </c>
      <c r="E30" s="98"/>
      <c r="F30" s="111"/>
      <c r="G30" s="102">
        <v>177800</v>
      </c>
    </row>
    <row r="31" spans="1:7">
      <c r="A31" s="16">
        <v>24</v>
      </c>
      <c r="B31" s="16" t="s">
        <v>37</v>
      </c>
      <c r="C31" s="17" t="s">
        <v>61</v>
      </c>
      <c r="D31" s="17" t="s">
        <v>54</v>
      </c>
      <c r="E31" s="18">
        <v>2</v>
      </c>
      <c r="F31" s="19">
        <v>12000</v>
      </c>
      <c r="G31" s="100">
        <f>E31*F31</f>
        <v>24000</v>
      </c>
    </row>
    <row r="32" spans="1:7" ht="15">
      <c r="A32" s="87" t="s">
        <v>62</v>
      </c>
      <c r="B32" s="87"/>
      <c r="C32" s="87"/>
      <c r="D32" s="87"/>
      <c r="E32" s="88"/>
      <c r="F32" s="89"/>
      <c r="G32" s="20">
        <f>SUM(G8:G31)</f>
        <v>11222400</v>
      </c>
    </row>
    <row r="33" spans="1:7" ht="15">
      <c r="A33" s="90" t="s">
        <v>63</v>
      </c>
      <c r="B33" s="90"/>
      <c r="C33" s="90"/>
      <c r="D33" s="90"/>
      <c r="E33" s="91"/>
      <c r="F33" s="92"/>
      <c r="G33" s="21">
        <f>$B$5*1900</f>
        <v>425600</v>
      </c>
    </row>
    <row r="34" spans="1:7" ht="15">
      <c r="A34" s="81" t="s">
        <v>64</v>
      </c>
      <c r="B34" s="81"/>
      <c r="C34" s="81"/>
      <c r="D34" s="81"/>
      <c r="E34" s="93"/>
      <c r="F34" s="82"/>
      <c r="G34" s="22">
        <f>G32+G33</f>
        <v>11648000</v>
      </c>
    </row>
    <row r="35" spans="1:7">
      <c r="A35" s="23"/>
      <c r="B35" s="23"/>
      <c r="C35" s="23"/>
      <c r="D35" s="23"/>
      <c r="E35" s="23"/>
      <c r="F35" s="23"/>
      <c r="G35" s="23"/>
    </row>
    <row r="36" spans="1:7" ht="33.950000000000003" customHeight="1">
      <c r="A36" s="84" t="s">
        <v>65</v>
      </c>
      <c r="B36" s="84"/>
      <c r="C36" s="84"/>
      <c r="D36" s="84"/>
      <c r="E36" s="84"/>
      <c r="F36" s="84"/>
      <c r="G36" s="84"/>
    </row>
    <row r="37" spans="1:7" ht="33.950000000000003" customHeight="1">
      <c r="A37" s="84"/>
      <c r="B37" s="84"/>
      <c r="C37" s="84"/>
      <c r="D37" s="84"/>
      <c r="E37" s="84"/>
      <c r="F37" s="84"/>
      <c r="G37" s="84"/>
    </row>
  </sheetData>
  <mergeCells count="6">
    <mergeCell ref="A36:G37"/>
    <mergeCell ref="A1:G1"/>
    <mergeCell ref="A6:G6"/>
    <mergeCell ref="A32:F32"/>
    <mergeCell ref="A33:F33"/>
    <mergeCell ref="A34:F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showGridLines="0" topLeftCell="A22" workbookViewId="0">
      <selection activeCell="E15" sqref="E15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167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SUM(G8:G34)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165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15" t="s">
        <v>28</v>
      </c>
    </row>
    <row r="8" spans="1:7" ht="15">
      <c r="A8" s="16">
        <v>1</v>
      </c>
      <c r="B8" s="16" t="s">
        <v>29</v>
      </c>
      <c r="C8" s="17" t="s">
        <v>66</v>
      </c>
      <c r="D8" s="37" t="s">
        <v>39</v>
      </c>
      <c r="E8" s="116">
        <v>46</v>
      </c>
      <c r="F8" s="117">
        <v>18000</v>
      </c>
      <c r="G8" s="36">
        <f>E8*F8</f>
        <v>828000</v>
      </c>
    </row>
    <row r="9" spans="1:7" ht="15">
      <c r="A9" s="16">
        <v>2</v>
      </c>
      <c r="B9" s="16" t="s">
        <v>29</v>
      </c>
      <c r="C9" s="17" t="s">
        <v>67</v>
      </c>
      <c r="D9" s="37" t="s">
        <v>68</v>
      </c>
      <c r="E9" s="116">
        <v>224</v>
      </c>
      <c r="F9" s="118">
        <v>700</v>
      </c>
      <c r="G9" s="36">
        <f>E9*F9</f>
        <v>156800</v>
      </c>
    </row>
    <row r="10" spans="1:7" ht="15">
      <c r="A10" s="16">
        <v>3</v>
      </c>
      <c r="B10" s="16" t="s">
        <v>29</v>
      </c>
      <c r="C10" s="17" t="s">
        <v>69</v>
      </c>
      <c r="D10" s="37" t="s">
        <v>39</v>
      </c>
      <c r="E10" s="116">
        <v>7</v>
      </c>
      <c r="F10" s="117">
        <v>110000</v>
      </c>
      <c r="G10" s="36">
        <f>E10*F10</f>
        <v>770000</v>
      </c>
    </row>
    <row r="11" spans="1:7" ht="15">
      <c r="A11" s="16">
        <v>4</v>
      </c>
      <c r="B11" s="16" t="s">
        <v>29</v>
      </c>
      <c r="C11" s="17" t="s">
        <v>70</v>
      </c>
      <c r="D11" s="37" t="s">
        <v>39</v>
      </c>
      <c r="E11" s="116">
        <v>8</v>
      </c>
      <c r="F11" s="118">
        <v>80000</v>
      </c>
      <c r="G11" s="36">
        <f>E11*F11</f>
        <v>640000</v>
      </c>
    </row>
    <row r="12" spans="1:7">
      <c r="A12" s="16">
        <v>5</v>
      </c>
      <c r="B12" s="16" t="s">
        <v>29</v>
      </c>
      <c r="C12" s="17" t="s">
        <v>35</v>
      </c>
      <c r="D12" s="37" t="s">
        <v>36</v>
      </c>
      <c r="E12" s="119"/>
      <c r="F12" s="120"/>
      <c r="G12" s="36">
        <v>181200</v>
      </c>
    </row>
    <row r="13" spans="1:7" ht="15">
      <c r="A13" s="16">
        <v>6</v>
      </c>
      <c r="B13" s="16" t="s">
        <v>37</v>
      </c>
      <c r="C13" s="17" t="s">
        <v>71</v>
      </c>
      <c r="D13" s="37" t="s">
        <v>39</v>
      </c>
      <c r="E13" s="116">
        <v>19</v>
      </c>
      <c r="F13" s="117">
        <v>12000</v>
      </c>
      <c r="G13" s="36">
        <f t="shared" ref="G13:G32" si="0">E13*F13</f>
        <v>228000</v>
      </c>
    </row>
    <row r="14" spans="1:7" ht="15">
      <c r="A14" s="16">
        <v>7</v>
      </c>
      <c r="B14" s="16" t="s">
        <v>37</v>
      </c>
      <c r="C14" s="17" t="s">
        <v>72</v>
      </c>
      <c r="D14" s="37" t="s">
        <v>39</v>
      </c>
      <c r="E14" s="116">
        <v>4</v>
      </c>
      <c r="F14" s="117">
        <v>20000</v>
      </c>
      <c r="G14" s="36">
        <f t="shared" si="0"/>
        <v>80000</v>
      </c>
    </row>
    <row r="15" spans="1:7" ht="15">
      <c r="A15" s="16">
        <v>8</v>
      </c>
      <c r="B15" s="16" t="s">
        <v>37</v>
      </c>
      <c r="C15" s="17" t="s">
        <v>73</v>
      </c>
      <c r="D15" s="37" t="s">
        <v>39</v>
      </c>
      <c r="E15" s="116">
        <v>4</v>
      </c>
      <c r="F15" s="117">
        <v>15000</v>
      </c>
      <c r="G15" s="36">
        <f t="shared" si="0"/>
        <v>60000</v>
      </c>
    </row>
    <row r="16" spans="1:7" ht="15">
      <c r="A16" s="16">
        <v>9</v>
      </c>
      <c r="B16" s="16" t="s">
        <v>37</v>
      </c>
      <c r="C16" s="17" t="s">
        <v>74</v>
      </c>
      <c r="D16" s="37" t="s">
        <v>39</v>
      </c>
      <c r="E16" s="116">
        <v>3</v>
      </c>
      <c r="F16" s="117">
        <v>16000</v>
      </c>
      <c r="G16" s="36">
        <f t="shared" si="0"/>
        <v>48000</v>
      </c>
    </row>
    <row r="17" spans="1:7" ht="15">
      <c r="A17" s="16">
        <v>10</v>
      </c>
      <c r="B17" s="16" t="s">
        <v>37</v>
      </c>
      <c r="C17" s="17" t="s">
        <v>43</v>
      </c>
      <c r="D17" s="37" t="s">
        <v>44</v>
      </c>
      <c r="E17" s="116">
        <v>4</v>
      </c>
      <c r="F17" s="117">
        <v>6000</v>
      </c>
      <c r="G17" s="36">
        <f t="shared" si="0"/>
        <v>24000</v>
      </c>
    </row>
    <row r="18" spans="1:7" ht="15">
      <c r="A18" s="16">
        <v>11</v>
      </c>
      <c r="B18" s="16" t="s">
        <v>37</v>
      </c>
      <c r="C18" s="17" t="s">
        <v>75</v>
      </c>
      <c r="D18" s="37" t="s">
        <v>68</v>
      </c>
      <c r="E18" s="121">
        <v>120</v>
      </c>
      <c r="F18" s="122">
        <v>3500</v>
      </c>
      <c r="G18" s="36">
        <f t="shared" si="0"/>
        <v>420000</v>
      </c>
    </row>
    <row r="19" spans="1:7" ht="15">
      <c r="A19" s="16">
        <v>12</v>
      </c>
      <c r="B19" s="16" t="s">
        <v>37</v>
      </c>
      <c r="C19" s="17" t="s">
        <v>76</v>
      </c>
      <c r="D19" s="37" t="s">
        <v>39</v>
      </c>
      <c r="E19" s="116">
        <v>19</v>
      </c>
      <c r="F19" s="117">
        <v>12000</v>
      </c>
      <c r="G19" s="36">
        <f t="shared" si="0"/>
        <v>228000</v>
      </c>
    </row>
    <row r="20" spans="1:7" ht="15">
      <c r="A20" s="16">
        <v>13</v>
      </c>
      <c r="B20" s="16" t="s">
        <v>37</v>
      </c>
      <c r="C20" s="17" t="s">
        <v>77</v>
      </c>
      <c r="D20" s="37" t="s">
        <v>39</v>
      </c>
      <c r="E20" s="116">
        <v>19</v>
      </c>
      <c r="F20" s="117">
        <v>12000</v>
      </c>
      <c r="G20" s="36">
        <f t="shared" si="0"/>
        <v>228000</v>
      </c>
    </row>
    <row r="21" spans="1:7" ht="15">
      <c r="A21" s="16">
        <v>14</v>
      </c>
      <c r="B21" s="16" t="s">
        <v>37</v>
      </c>
      <c r="C21" s="17" t="s">
        <v>45</v>
      </c>
      <c r="D21" s="37" t="s">
        <v>39</v>
      </c>
      <c r="E21" s="121">
        <v>16</v>
      </c>
      <c r="F21" s="122">
        <v>115000</v>
      </c>
      <c r="G21" s="36">
        <f t="shared" si="0"/>
        <v>1840000</v>
      </c>
    </row>
    <row r="22" spans="1:7" ht="15">
      <c r="A22" s="16">
        <v>15</v>
      </c>
      <c r="B22" s="16" t="s">
        <v>37</v>
      </c>
      <c r="C22" s="17" t="s">
        <v>32</v>
      </c>
      <c r="D22" s="37" t="s">
        <v>39</v>
      </c>
      <c r="E22" s="121">
        <v>3</v>
      </c>
      <c r="F22" s="122">
        <v>125000</v>
      </c>
      <c r="G22" s="36">
        <f t="shared" si="0"/>
        <v>375000</v>
      </c>
    </row>
    <row r="23" spans="1:7" ht="15">
      <c r="A23" s="16">
        <v>16</v>
      </c>
      <c r="B23" s="16" t="s">
        <v>37</v>
      </c>
      <c r="C23" s="17" t="s">
        <v>78</v>
      </c>
      <c r="D23" s="37" t="s">
        <v>39</v>
      </c>
      <c r="E23" s="116">
        <v>19</v>
      </c>
      <c r="F23" s="117">
        <v>95000</v>
      </c>
      <c r="G23" s="36">
        <f t="shared" si="0"/>
        <v>1805000</v>
      </c>
    </row>
    <row r="24" spans="1:7" ht="15">
      <c r="A24" s="16">
        <v>17</v>
      </c>
      <c r="B24" s="16" t="s">
        <v>37</v>
      </c>
      <c r="C24" s="17" t="s">
        <v>46</v>
      </c>
      <c r="D24" s="37" t="s">
        <v>39</v>
      </c>
      <c r="E24" s="121">
        <v>0</v>
      </c>
      <c r="F24" s="122">
        <v>240000</v>
      </c>
      <c r="G24" s="36">
        <f t="shared" si="0"/>
        <v>0</v>
      </c>
    </row>
    <row r="25" spans="1:7" ht="15">
      <c r="A25" s="16">
        <v>18</v>
      </c>
      <c r="B25" s="16" t="s">
        <v>37</v>
      </c>
      <c r="C25" s="17" t="s">
        <v>79</v>
      </c>
      <c r="D25" s="37" t="s">
        <v>39</v>
      </c>
      <c r="E25" s="116">
        <v>16</v>
      </c>
      <c r="F25" s="117">
        <v>70000</v>
      </c>
      <c r="G25" s="36">
        <f t="shared" si="0"/>
        <v>1120000</v>
      </c>
    </row>
    <row r="26" spans="1:7" ht="15">
      <c r="A26" s="16">
        <v>19</v>
      </c>
      <c r="B26" s="16" t="s">
        <v>37</v>
      </c>
      <c r="C26" s="17" t="s">
        <v>80</v>
      </c>
      <c r="D26" s="37" t="s">
        <v>39</v>
      </c>
      <c r="E26" s="121">
        <v>6</v>
      </c>
      <c r="F26" s="122">
        <v>70000</v>
      </c>
      <c r="G26" s="36">
        <f t="shared" si="0"/>
        <v>420000</v>
      </c>
    </row>
    <row r="27" spans="1:7" ht="15">
      <c r="A27" s="16">
        <v>20</v>
      </c>
      <c r="B27" s="16" t="s">
        <v>37</v>
      </c>
      <c r="C27" s="17" t="s">
        <v>81</v>
      </c>
      <c r="D27" s="37" t="s">
        <v>39</v>
      </c>
      <c r="E27" s="116">
        <v>16</v>
      </c>
      <c r="F27" s="117">
        <v>70000</v>
      </c>
      <c r="G27" s="36">
        <f t="shared" si="0"/>
        <v>1120000</v>
      </c>
    </row>
    <row r="28" spans="1:7" ht="15">
      <c r="A28" s="16">
        <v>21</v>
      </c>
      <c r="B28" s="16" t="s">
        <v>37</v>
      </c>
      <c r="C28" s="17" t="s">
        <v>53</v>
      </c>
      <c r="D28" s="37" t="s">
        <v>54</v>
      </c>
      <c r="E28" s="116">
        <v>6</v>
      </c>
      <c r="F28" s="117">
        <v>16000</v>
      </c>
      <c r="G28" s="36">
        <f t="shared" si="0"/>
        <v>96000</v>
      </c>
    </row>
    <row r="29" spans="1:7" ht="15">
      <c r="A29" s="16">
        <v>22</v>
      </c>
      <c r="B29" s="16" t="s">
        <v>37</v>
      </c>
      <c r="C29" s="17" t="s">
        <v>55</v>
      </c>
      <c r="D29" s="37" t="s">
        <v>54</v>
      </c>
      <c r="E29" s="116">
        <v>5</v>
      </c>
      <c r="F29" s="117">
        <v>48000</v>
      </c>
      <c r="G29" s="36">
        <f t="shared" si="0"/>
        <v>240000</v>
      </c>
    </row>
    <row r="30" spans="1:7" ht="15">
      <c r="A30" s="16">
        <v>23</v>
      </c>
      <c r="B30" s="16" t="s">
        <v>37</v>
      </c>
      <c r="C30" s="17" t="s">
        <v>56</v>
      </c>
      <c r="D30" s="37" t="s">
        <v>57</v>
      </c>
      <c r="E30" s="116">
        <v>3</v>
      </c>
      <c r="F30" s="117">
        <v>8000</v>
      </c>
      <c r="G30" s="36">
        <f t="shared" si="0"/>
        <v>24000</v>
      </c>
    </row>
    <row r="31" spans="1:7" ht="15">
      <c r="A31" s="16">
        <v>24</v>
      </c>
      <c r="B31" s="16" t="s">
        <v>37</v>
      </c>
      <c r="C31" s="17" t="s">
        <v>58</v>
      </c>
      <c r="D31" s="37" t="s">
        <v>39</v>
      </c>
      <c r="E31" s="116">
        <v>1</v>
      </c>
      <c r="F31" s="117">
        <v>65000</v>
      </c>
      <c r="G31" s="36">
        <f t="shared" si="0"/>
        <v>65000</v>
      </c>
    </row>
    <row r="32" spans="1:7" ht="15">
      <c r="A32" s="16">
        <v>25</v>
      </c>
      <c r="B32" s="16" t="s">
        <v>37</v>
      </c>
      <c r="C32" s="17" t="s">
        <v>59</v>
      </c>
      <c r="D32" s="37" t="s">
        <v>39</v>
      </c>
      <c r="E32" s="116">
        <v>1.3</v>
      </c>
      <c r="F32" s="117">
        <v>27000</v>
      </c>
      <c r="G32" s="36">
        <f t="shared" si="0"/>
        <v>35100</v>
      </c>
    </row>
    <row r="33" spans="1:7" ht="15">
      <c r="A33" s="16">
        <v>26</v>
      </c>
      <c r="B33" s="16" t="s">
        <v>37</v>
      </c>
      <c r="C33" s="17" t="s">
        <v>60</v>
      </c>
      <c r="D33" s="37" t="s">
        <v>36</v>
      </c>
      <c r="E33" s="116"/>
      <c r="F33" s="118"/>
      <c r="G33" s="36">
        <v>166300</v>
      </c>
    </row>
    <row r="34" spans="1:7" ht="15">
      <c r="A34" s="16">
        <v>27</v>
      </c>
      <c r="B34" s="16" t="s">
        <v>37</v>
      </c>
      <c r="C34" s="17" t="s">
        <v>61</v>
      </c>
      <c r="D34" s="37" t="s">
        <v>54</v>
      </c>
      <c r="E34" s="116">
        <v>2</v>
      </c>
      <c r="F34" s="117">
        <v>12000</v>
      </c>
      <c r="G34" s="36">
        <f>E34*F34</f>
        <v>24000</v>
      </c>
    </row>
    <row r="35" spans="1:7" ht="15">
      <c r="A35" s="87" t="s">
        <v>62</v>
      </c>
      <c r="B35" s="87"/>
      <c r="C35" s="87"/>
      <c r="D35" s="87"/>
      <c r="E35" s="114"/>
      <c r="F35" s="115"/>
      <c r="G35" s="20">
        <f>SUM(G8:G34)</f>
        <v>11222400</v>
      </c>
    </row>
    <row r="36" spans="1:7" ht="15">
      <c r="A36" s="90" t="s">
        <v>63</v>
      </c>
      <c r="B36" s="90"/>
      <c r="C36" s="90"/>
      <c r="D36" s="90"/>
      <c r="E36" s="91"/>
      <c r="F36" s="92"/>
      <c r="G36" s="21">
        <f>$B$5*1900</f>
        <v>425600</v>
      </c>
    </row>
    <row r="37" spans="1:7" ht="15">
      <c r="A37" s="81" t="s">
        <v>64</v>
      </c>
      <c r="B37" s="81"/>
      <c r="C37" s="81"/>
      <c r="D37" s="81"/>
      <c r="E37" s="93"/>
      <c r="F37" s="82"/>
      <c r="G37" s="22">
        <f>G35+G36</f>
        <v>11648000</v>
      </c>
    </row>
    <row r="38" spans="1:7">
      <c r="A38" s="23"/>
      <c r="B38" s="23"/>
      <c r="C38" s="23"/>
      <c r="D38" s="23"/>
      <c r="E38" s="23"/>
      <c r="F38" s="23"/>
      <c r="G38" s="23"/>
    </row>
    <row r="39" spans="1:7" ht="33.950000000000003" customHeight="1">
      <c r="A39" s="84" t="s">
        <v>65</v>
      </c>
      <c r="B39" s="84"/>
      <c r="C39" s="84"/>
      <c r="D39" s="84"/>
      <c r="E39" s="84"/>
      <c r="F39" s="84"/>
      <c r="G39" s="84"/>
    </row>
    <row r="40" spans="1:7" ht="33.950000000000003" customHeight="1">
      <c r="A40" s="84"/>
      <c r="B40" s="84"/>
      <c r="C40" s="84"/>
      <c r="D40" s="84"/>
      <c r="E40" s="84"/>
      <c r="F40" s="84"/>
      <c r="G40" s="84"/>
    </row>
  </sheetData>
  <mergeCells count="6">
    <mergeCell ref="A39:G40"/>
    <mergeCell ref="A1:G1"/>
    <mergeCell ref="A6:G6"/>
    <mergeCell ref="A35:F35"/>
    <mergeCell ref="A36:F36"/>
    <mergeCell ref="A37:F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6"/>
  <sheetViews>
    <sheetView showGridLines="0" topLeftCell="A19" workbookViewId="0">
      <selection activeCell="J10" sqref="J10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168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SUM(G8:G30)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169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99" t="s">
        <v>28</v>
      </c>
    </row>
    <row r="8" spans="1:7" ht="15">
      <c r="A8" s="16">
        <v>1</v>
      </c>
      <c r="B8" s="16" t="s">
        <v>29</v>
      </c>
      <c r="C8" s="17" t="s">
        <v>82</v>
      </c>
      <c r="D8" s="37" t="s">
        <v>39</v>
      </c>
      <c r="E8" s="38">
        <v>47</v>
      </c>
      <c r="F8" s="101">
        <v>12000</v>
      </c>
      <c r="G8" s="102">
        <f>E8*F8</f>
        <v>564000</v>
      </c>
    </row>
    <row r="9" spans="1:7" ht="15">
      <c r="A9" s="16">
        <v>2</v>
      </c>
      <c r="B9" s="16" t="s">
        <v>29</v>
      </c>
      <c r="C9" s="17" t="s">
        <v>32</v>
      </c>
      <c r="D9" s="37" t="s">
        <v>39</v>
      </c>
      <c r="E9" s="39">
        <v>8</v>
      </c>
      <c r="F9" s="124">
        <v>125000</v>
      </c>
      <c r="G9" s="125">
        <f>E9*F9</f>
        <v>1000000</v>
      </c>
    </row>
    <row r="10" spans="1:7" ht="15">
      <c r="A10" s="16">
        <v>3</v>
      </c>
      <c r="B10" s="16" t="s">
        <v>29</v>
      </c>
      <c r="C10" s="17" t="s">
        <v>70</v>
      </c>
      <c r="D10" s="37" t="s">
        <v>39</v>
      </c>
      <c r="E10" s="39">
        <v>10</v>
      </c>
      <c r="F10" s="124">
        <v>80000</v>
      </c>
      <c r="G10" s="125">
        <f>E10*F10</f>
        <v>800000</v>
      </c>
    </row>
    <row r="11" spans="1:7" ht="15">
      <c r="A11" s="16">
        <v>4</v>
      </c>
      <c r="B11" s="16" t="s">
        <v>29</v>
      </c>
      <c r="C11" s="17" t="s">
        <v>83</v>
      </c>
      <c r="D11" s="37" t="s">
        <v>36</v>
      </c>
      <c r="E11" s="38"/>
      <c r="F11" s="101"/>
      <c r="G11" s="101">
        <v>212000</v>
      </c>
    </row>
    <row r="12" spans="1:7" ht="15">
      <c r="A12" s="16">
        <v>5</v>
      </c>
      <c r="B12" s="16" t="s">
        <v>37</v>
      </c>
      <c r="C12" s="17" t="s">
        <v>84</v>
      </c>
      <c r="D12" s="37" t="s">
        <v>39</v>
      </c>
      <c r="E12" s="39">
        <v>19</v>
      </c>
      <c r="F12" s="125">
        <v>12000</v>
      </c>
      <c r="G12" s="125">
        <f t="shared" ref="G12:G28" si="0">E12*F12</f>
        <v>228000</v>
      </c>
    </row>
    <row r="13" spans="1:7" ht="15">
      <c r="A13" s="16">
        <v>6</v>
      </c>
      <c r="B13" s="16" t="s">
        <v>37</v>
      </c>
      <c r="C13" s="17" t="s">
        <v>85</v>
      </c>
      <c r="D13" s="37" t="s">
        <v>39</v>
      </c>
      <c r="E13" s="38">
        <v>19</v>
      </c>
      <c r="F13" s="102">
        <v>11000</v>
      </c>
      <c r="G13" s="102">
        <f t="shared" si="0"/>
        <v>209000</v>
      </c>
    </row>
    <row r="14" spans="1:7" ht="15">
      <c r="A14" s="16">
        <v>7</v>
      </c>
      <c r="B14" s="16" t="s">
        <v>37</v>
      </c>
      <c r="C14" s="17" t="s">
        <v>41</v>
      </c>
      <c r="D14" s="37" t="s">
        <v>39</v>
      </c>
      <c r="E14" s="38">
        <v>19</v>
      </c>
      <c r="F14" s="101">
        <v>12000</v>
      </c>
      <c r="G14" s="102">
        <f t="shared" si="0"/>
        <v>228000</v>
      </c>
    </row>
    <row r="15" spans="1:7" ht="15">
      <c r="A15" s="16">
        <v>8</v>
      </c>
      <c r="B15" s="16" t="s">
        <v>37</v>
      </c>
      <c r="C15" s="17" t="s">
        <v>43</v>
      </c>
      <c r="D15" s="37" t="s">
        <v>44</v>
      </c>
      <c r="E15" s="38">
        <v>4</v>
      </c>
      <c r="F15" s="102">
        <v>6000</v>
      </c>
      <c r="G15" s="102">
        <f t="shared" si="0"/>
        <v>24000</v>
      </c>
    </row>
    <row r="16" spans="1:7" ht="15">
      <c r="A16" s="16">
        <v>9</v>
      </c>
      <c r="B16" s="16" t="s">
        <v>37</v>
      </c>
      <c r="C16" s="17" t="s">
        <v>86</v>
      </c>
      <c r="D16" s="37" t="s">
        <v>39</v>
      </c>
      <c r="E16" s="38">
        <v>19</v>
      </c>
      <c r="F16" s="101">
        <v>13000</v>
      </c>
      <c r="G16" s="102">
        <f t="shared" si="0"/>
        <v>247000</v>
      </c>
    </row>
    <row r="17" spans="1:7" ht="15">
      <c r="A17" s="16">
        <v>10</v>
      </c>
      <c r="B17" s="16" t="s">
        <v>37</v>
      </c>
      <c r="C17" s="17" t="s">
        <v>87</v>
      </c>
      <c r="D17" s="37" t="s">
        <v>39</v>
      </c>
      <c r="E17" s="39">
        <v>6.5</v>
      </c>
      <c r="F17" s="124">
        <v>80000</v>
      </c>
      <c r="G17" s="125">
        <f t="shared" si="0"/>
        <v>520000</v>
      </c>
    </row>
    <row r="18" spans="1:7" ht="15">
      <c r="A18" s="16">
        <v>11</v>
      </c>
      <c r="B18" s="16" t="s">
        <v>37</v>
      </c>
      <c r="C18" s="17" t="s">
        <v>46</v>
      </c>
      <c r="D18" s="37" t="s">
        <v>39</v>
      </c>
      <c r="E18" s="39">
        <v>0</v>
      </c>
      <c r="F18" s="124">
        <v>240000</v>
      </c>
      <c r="G18" s="125">
        <f t="shared" si="0"/>
        <v>0</v>
      </c>
    </row>
    <row r="19" spans="1:7" ht="15">
      <c r="A19" s="16">
        <v>12</v>
      </c>
      <c r="B19" s="16" t="s">
        <v>37</v>
      </c>
      <c r="C19" s="17" t="s">
        <v>32</v>
      </c>
      <c r="D19" s="37" t="s">
        <v>39</v>
      </c>
      <c r="E19" s="39">
        <v>3</v>
      </c>
      <c r="F19" s="124">
        <v>125000</v>
      </c>
      <c r="G19" s="125">
        <f t="shared" si="0"/>
        <v>375000</v>
      </c>
    </row>
    <row r="20" spans="1:7" ht="15">
      <c r="A20" s="16">
        <v>13</v>
      </c>
      <c r="B20" s="16" t="s">
        <v>37</v>
      </c>
      <c r="C20" s="17" t="s">
        <v>45</v>
      </c>
      <c r="D20" s="37" t="s">
        <v>39</v>
      </c>
      <c r="E20" s="39">
        <v>24</v>
      </c>
      <c r="F20" s="124">
        <v>115000</v>
      </c>
      <c r="G20" s="125">
        <f t="shared" si="0"/>
        <v>2760000</v>
      </c>
    </row>
    <row r="21" spans="1:7" ht="15">
      <c r="A21" s="16">
        <v>14</v>
      </c>
      <c r="B21" s="16" t="s">
        <v>37</v>
      </c>
      <c r="C21" s="17" t="s">
        <v>52</v>
      </c>
      <c r="D21" s="37" t="s">
        <v>39</v>
      </c>
      <c r="E21" s="39">
        <v>6.5</v>
      </c>
      <c r="F21" s="124">
        <v>170000</v>
      </c>
      <c r="G21" s="125">
        <f t="shared" si="0"/>
        <v>1105000</v>
      </c>
    </row>
    <row r="22" spans="1:7" ht="15">
      <c r="A22" s="16">
        <v>15</v>
      </c>
      <c r="B22" s="16" t="s">
        <v>37</v>
      </c>
      <c r="C22" s="17" t="s">
        <v>88</v>
      </c>
      <c r="D22" s="37" t="s">
        <v>39</v>
      </c>
      <c r="E22" s="38">
        <v>16</v>
      </c>
      <c r="F22" s="101">
        <v>65000</v>
      </c>
      <c r="G22" s="102">
        <f t="shared" si="0"/>
        <v>1040000</v>
      </c>
    </row>
    <row r="23" spans="1:7" ht="15">
      <c r="A23" s="16">
        <v>16</v>
      </c>
      <c r="B23" s="16" t="s">
        <v>37</v>
      </c>
      <c r="C23" s="17" t="s">
        <v>89</v>
      </c>
      <c r="D23" s="37" t="s">
        <v>39</v>
      </c>
      <c r="E23" s="38">
        <v>16</v>
      </c>
      <c r="F23" s="101">
        <v>80000</v>
      </c>
      <c r="G23" s="102">
        <f t="shared" si="0"/>
        <v>1280000</v>
      </c>
    </row>
    <row r="24" spans="1:7" ht="15">
      <c r="A24" s="16">
        <v>17</v>
      </c>
      <c r="B24" s="16" t="s">
        <v>37</v>
      </c>
      <c r="C24" s="17" t="s">
        <v>53</v>
      </c>
      <c r="D24" s="37" t="s">
        <v>54</v>
      </c>
      <c r="E24" s="38">
        <v>6</v>
      </c>
      <c r="F24" s="101">
        <v>16000</v>
      </c>
      <c r="G24" s="102">
        <f t="shared" si="0"/>
        <v>96000</v>
      </c>
    </row>
    <row r="25" spans="1:7" ht="15">
      <c r="A25" s="16">
        <v>18</v>
      </c>
      <c r="B25" s="16" t="s">
        <v>37</v>
      </c>
      <c r="C25" s="17" t="s">
        <v>55</v>
      </c>
      <c r="D25" s="37" t="s">
        <v>54</v>
      </c>
      <c r="E25" s="38">
        <v>5</v>
      </c>
      <c r="F25" s="101">
        <v>48000</v>
      </c>
      <c r="G25" s="102">
        <f t="shared" si="0"/>
        <v>240000</v>
      </c>
    </row>
    <row r="26" spans="1:7" ht="15">
      <c r="A26" s="16">
        <v>19</v>
      </c>
      <c r="B26" s="16" t="s">
        <v>37</v>
      </c>
      <c r="C26" s="17" t="s">
        <v>56</v>
      </c>
      <c r="D26" s="37" t="s">
        <v>57</v>
      </c>
      <c r="E26" s="38">
        <v>3</v>
      </c>
      <c r="F26" s="101">
        <v>8000</v>
      </c>
      <c r="G26" s="102">
        <f t="shared" si="0"/>
        <v>24000</v>
      </c>
    </row>
    <row r="27" spans="1:7" ht="15">
      <c r="A27" s="16">
        <v>20</v>
      </c>
      <c r="B27" s="16" t="s">
        <v>37</v>
      </c>
      <c r="C27" s="17" t="s">
        <v>58</v>
      </c>
      <c r="D27" s="37" t="s">
        <v>39</v>
      </c>
      <c r="E27" s="38">
        <v>1</v>
      </c>
      <c r="F27" s="101">
        <v>65000</v>
      </c>
      <c r="G27" s="102">
        <f t="shared" si="0"/>
        <v>65000</v>
      </c>
    </row>
    <row r="28" spans="1:7" ht="15">
      <c r="A28" s="16">
        <v>21</v>
      </c>
      <c r="B28" s="16" t="s">
        <v>37</v>
      </c>
      <c r="C28" s="17" t="s">
        <v>59</v>
      </c>
      <c r="D28" s="37" t="s">
        <v>39</v>
      </c>
      <c r="E28" s="38">
        <v>1.3</v>
      </c>
      <c r="F28" s="101">
        <v>27000</v>
      </c>
      <c r="G28" s="102">
        <f t="shared" si="0"/>
        <v>35100</v>
      </c>
    </row>
    <row r="29" spans="1:7" ht="15">
      <c r="A29" s="16">
        <v>22</v>
      </c>
      <c r="B29" s="16" t="s">
        <v>37</v>
      </c>
      <c r="C29" s="17" t="s">
        <v>60</v>
      </c>
      <c r="D29" s="37" t="s">
        <v>36</v>
      </c>
      <c r="E29" s="38"/>
      <c r="F29" s="102"/>
      <c r="G29" s="102">
        <v>146300</v>
      </c>
    </row>
    <row r="30" spans="1:7" ht="15">
      <c r="A30" s="16">
        <v>23</v>
      </c>
      <c r="B30" s="16" t="s">
        <v>37</v>
      </c>
      <c r="C30" s="17" t="s">
        <v>61</v>
      </c>
      <c r="D30" s="37" t="s">
        <v>54</v>
      </c>
      <c r="E30" s="38">
        <v>2</v>
      </c>
      <c r="F30" s="101">
        <v>12000</v>
      </c>
      <c r="G30" s="102">
        <f>E30*F30</f>
        <v>24000</v>
      </c>
    </row>
    <row r="31" spans="1:7" ht="15">
      <c r="A31" s="87" t="s">
        <v>62</v>
      </c>
      <c r="B31" s="87"/>
      <c r="C31" s="87"/>
      <c r="D31" s="87"/>
      <c r="E31" s="114"/>
      <c r="F31" s="115"/>
      <c r="G31" s="123">
        <f>SUM(G8:G30)</f>
        <v>11222400</v>
      </c>
    </row>
    <row r="32" spans="1:7" ht="15">
      <c r="A32" s="90" t="s">
        <v>63</v>
      </c>
      <c r="B32" s="90"/>
      <c r="C32" s="90"/>
      <c r="D32" s="90"/>
      <c r="E32" s="91"/>
      <c r="F32" s="92"/>
      <c r="G32" s="21">
        <f>$B$5*1900</f>
        <v>425600</v>
      </c>
    </row>
    <row r="33" spans="1:7" ht="15">
      <c r="A33" s="81" t="s">
        <v>64</v>
      </c>
      <c r="B33" s="81"/>
      <c r="C33" s="81"/>
      <c r="D33" s="81"/>
      <c r="E33" s="93"/>
      <c r="F33" s="82"/>
      <c r="G33" s="22">
        <f>G31+G32</f>
        <v>11648000</v>
      </c>
    </row>
    <row r="34" spans="1:7">
      <c r="A34" s="23"/>
      <c r="B34" s="23"/>
      <c r="C34" s="23"/>
      <c r="D34" s="23"/>
      <c r="E34" s="23"/>
      <c r="F34" s="23"/>
      <c r="G34" s="23"/>
    </row>
    <row r="35" spans="1:7" ht="33.950000000000003" customHeight="1">
      <c r="A35" s="84" t="s">
        <v>65</v>
      </c>
      <c r="B35" s="84"/>
      <c r="C35" s="84"/>
      <c r="D35" s="84"/>
      <c r="E35" s="84"/>
      <c r="F35" s="84"/>
      <c r="G35" s="84"/>
    </row>
    <row r="36" spans="1:7" ht="33.950000000000003" customHeight="1">
      <c r="A36" s="84"/>
      <c r="B36" s="84"/>
      <c r="C36" s="84"/>
      <c r="D36" s="84"/>
      <c r="E36" s="84"/>
      <c r="F36" s="84"/>
      <c r="G36" s="84"/>
    </row>
  </sheetData>
  <mergeCells count="6">
    <mergeCell ref="A35:G36"/>
    <mergeCell ref="A1:G1"/>
    <mergeCell ref="A6:G6"/>
    <mergeCell ref="A31:F31"/>
    <mergeCell ref="A32:F32"/>
    <mergeCell ref="A33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0"/>
  <sheetViews>
    <sheetView showGridLines="0" workbookViewId="0">
      <selection activeCell="A8" sqref="A8:G8"/>
    </sheetView>
  </sheetViews>
  <sheetFormatPr defaultRowHeight="14.25"/>
  <cols>
    <col min="1" max="1" width="7" customWidth="1"/>
    <col min="2" max="2" width="19.625" customWidth="1"/>
    <col min="3" max="3" width="23.375" customWidth="1"/>
    <col min="4" max="4" width="9.125" customWidth="1"/>
    <col min="5" max="5" width="14.5" customWidth="1"/>
    <col min="6" max="6" width="13" customWidth="1"/>
    <col min="7" max="7" width="13.625" customWidth="1"/>
  </cols>
  <sheetData>
    <row r="1" spans="1:7">
      <c r="A1" s="94" t="s">
        <v>140</v>
      </c>
      <c r="B1" s="94"/>
      <c r="C1" s="94"/>
      <c r="D1" s="94"/>
      <c r="E1" s="94" t="s">
        <v>141</v>
      </c>
      <c r="F1" s="94"/>
      <c r="G1" s="94"/>
    </row>
    <row r="2" spans="1:7">
      <c r="A2" s="95" t="s">
        <v>0</v>
      </c>
      <c r="B2" s="95"/>
      <c r="C2" s="95"/>
      <c r="D2" s="95"/>
      <c r="E2" s="95" t="s">
        <v>142</v>
      </c>
      <c r="F2" s="95"/>
      <c r="G2" s="95"/>
    </row>
    <row r="3" spans="1:7" ht="38.25" customHeight="1">
      <c r="A3" s="96" t="s">
        <v>170</v>
      </c>
      <c r="B3" s="85"/>
      <c r="C3" s="85"/>
      <c r="D3" s="85"/>
      <c r="E3" s="85"/>
      <c r="F3" s="85"/>
      <c r="G3" s="85"/>
    </row>
    <row r="4" spans="1:7" ht="15">
      <c r="A4" s="1" t="s">
        <v>19</v>
      </c>
      <c r="B4" s="2"/>
      <c r="C4" s="2"/>
      <c r="D4" s="2"/>
      <c r="E4" s="2"/>
      <c r="F4" s="3">
        <f>SUM(G10:G34)</f>
        <v>11222400</v>
      </c>
      <c r="G4" s="4"/>
    </row>
    <row r="5" spans="1:7" ht="15">
      <c r="A5" s="5" t="s">
        <v>20</v>
      </c>
      <c r="B5" s="6"/>
      <c r="C5" s="6"/>
      <c r="D5" s="6"/>
      <c r="E5" s="6"/>
      <c r="F5" s="7">
        <f>$B$7*1900</f>
        <v>425600</v>
      </c>
      <c r="G5" s="8"/>
    </row>
    <row r="6" spans="1:7" ht="15">
      <c r="A6" s="5" t="s">
        <v>21</v>
      </c>
      <c r="B6" s="6"/>
      <c r="C6" s="6"/>
      <c r="D6" s="6"/>
      <c r="E6" s="6"/>
      <c r="F6" s="7">
        <f>F4+F5</f>
        <v>11648000</v>
      </c>
      <c r="G6" s="8"/>
    </row>
    <row r="7" spans="1:7" ht="15">
      <c r="A7" s="9" t="s">
        <v>4</v>
      </c>
      <c r="B7" s="10">
        <v>224</v>
      </c>
      <c r="C7" s="10" t="s">
        <v>5</v>
      </c>
      <c r="D7" s="10">
        <v>52000</v>
      </c>
      <c r="E7" s="11" t="s">
        <v>22</v>
      </c>
      <c r="F7" s="12">
        <f>B7*D7</f>
        <v>11648000</v>
      </c>
      <c r="G7" s="13"/>
    </row>
    <row r="8" spans="1:7" ht="48" customHeight="1">
      <c r="A8" s="113" t="s">
        <v>171</v>
      </c>
      <c r="B8" s="83"/>
      <c r="C8" s="83"/>
      <c r="D8" s="83"/>
      <c r="E8" s="83"/>
      <c r="F8" s="86"/>
      <c r="G8" s="86"/>
    </row>
    <row r="9" spans="1:7" ht="15">
      <c r="A9" s="14" t="s">
        <v>2</v>
      </c>
      <c r="B9" s="14" t="s">
        <v>23</v>
      </c>
      <c r="C9" s="14" t="s">
        <v>24</v>
      </c>
      <c r="D9" s="14" t="s">
        <v>25</v>
      </c>
      <c r="E9" s="97" t="s">
        <v>26</v>
      </c>
      <c r="F9" s="99" t="s">
        <v>27</v>
      </c>
      <c r="G9" s="99" t="s">
        <v>28</v>
      </c>
    </row>
    <row r="10" spans="1:7" ht="24" customHeight="1">
      <c r="A10" s="16">
        <v>1</v>
      </c>
      <c r="B10" s="16" t="s">
        <v>29</v>
      </c>
      <c r="C10" s="17" t="s">
        <v>90</v>
      </c>
      <c r="D10" s="37" t="s">
        <v>39</v>
      </c>
      <c r="E10" s="126">
        <v>45</v>
      </c>
      <c r="F10" s="127">
        <v>25000</v>
      </c>
      <c r="G10" s="128">
        <f>E10*F10</f>
        <v>1125000</v>
      </c>
    </row>
    <row r="11" spans="1:7" ht="24" customHeight="1">
      <c r="A11" s="16">
        <v>2</v>
      </c>
      <c r="B11" s="16" t="s">
        <v>29</v>
      </c>
      <c r="C11" s="17" t="s">
        <v>91</v>
      </c>
      <c r="D11" s="37" t="s">
        <v>39</v>
      </c>
      <c r="E11" s="129">
        <v>10</v>
      </c>
      <c r="F11" s="130">
        <v>60000</v>
      </c>
      <c r="G11" s="131">
        <f>E11*F11</f>
        <v>600000</v>
      </c>
    </row>
    <row r="12" spans="1:7" ht="24" customHeight="1">
      <c r="A12" s="16">
        <v>3</v>
      </c>
      <c r="B12" s="16" t="s">
        <v>29</v>
      </c>
      <c r="C12" s="17" t="s">
        <v>45</v>
      </c>
      <c r="D12" s="37" t="s">
        <v>39</v>
      </c>
      <c r="E12" s="129">
        <v>6</v>
      </c>
      <c r="F12" s="131">
        <v>115000</v>
      </c>
      <c r="G12" s="131">
        <f>E12*F12</f>
        <v>690000</v>
      </c>
    </row>
    <row r="13" spans="1:7" ht="24" customHeight="1">
      <c r="A13" s="16">
        <v>4</v>
      </c>
      <c r="B13" s="16" t="s">
        <v>29</v>
      </c>
      <c r="C13" s="17" t="s">
        <v>35</v>
      </c>
      <c r="D13" s="37" t="s">
        <v>36</v>
      </c>
      <c r="E13" s="129"/>
      <c r="F13" s="131"/>
      <c r="G13" s="131">
        <v>161000</v>
      </c>
    </row>
    <row r="14" spans="1:7" ht="24" customHeight="1">
      <c r="A14" s="16">
        <v>5</v>
      </c>
      <c r="B14" s="16" t="s">
        <v>37</v>
      </c>
      <c r="C14" s="17" t="s">
        <v>92</v>
      </c>
      <c r="D14" s="37" t="s">
        <v>39</v>
      </c>
      <c r="E14" s="132">
        <v>19</v>
      </c>
      <c r="F14" s="133">
        <v>12000</v>
      </c>
      <c r="G14" s="134">
        <f t="shared" ref="G14:G34" si="0">E14*F14</f>
        <v>228000</v>
      </c>
    </row>
    <row r="15" spans="1:7" ht="24" customHeight="1">
      <c r="A15" s="16">
        <v>6</v>
      </c>
      <c r="B15" s="16" t="s">
        <v>37</v>
      </c>
      <c r="C15" s="17" t="s">
        <v>93</v>
      </c>
      <c r="D15" s="37" t="s">
        <v>39</v>
      </c>
      <c r="E15" s="132">
        <v>19</v>
      </c>
      <c r="F15" s="133">
        <v>16000</v>
      </c>
      <c r="G15" s="134">
        <f t="shared" si="0"/>
        <v>304000</v>
      </c>
    </row>
    <row r="16" spans="1:7" ht="24" customHeight="1">
      <c r="A16" s="16">
        <v>7</v>
      </c>
      <c r="B16" s="16" t="s">
        <v>37</v>
      </c>
      <c r="C16" s="17" t="s">
        <v>72</v>
      </c>
      <c r="D16" s="37" t="s">
        <v>39</v>
      </c>
      <c r="E16" s="132">
        <v>3</v>
      </c>
      <c r="F16" s="133">
        <v>20000</v>
      </c>
      <c r="G16" s="134">
        <f t="shared" si="0"/>
        <v>60000</v>
      </c>
    </row>
    <row r="17" spans="1:7" ht="24" customHeight="1">
      <c r="A17" s="16">
        <v>8</v>
      </c>
      <c r="B17" s="16" t="s">
        <v>37</v>
      </c>
      <c r="C17" s="17" t="s">
        <v>77</v>
      </c>
      <c r="D17" s="37" t="s">
        <v>39</v>
      </c>
      <c r="E17" s="132">
        <v>19</v>
      </c>
      <c r="F17" s="133">
        <v>12000</v>
      </c>
      <c r="G17" s="134">
        <f t="shared" si="0"/>
        <v>228000</v>
      </c>
    </row>
    <row r="18" spans="1:7" ht="24" customHeight="1">
      <c r="A18" s="16">
        <v>9</v>
      </c>
      <c r="B18" s="16" t="s">
        <v>37</v>
      </c>
      <c r="C18" s="17" t="s">
        <v>43</v>
      </c>
      <c r="D18" s="37" t="s">
        <v>44</v>
      </c>
      <c r="E18" s="132">
        <v>4</v>
      </c>
      <c r="F18" s="133">
        <v>6000</v>
      </c>
      <c r="G18" s="134">
        <f t="shared" si="0"/>
        <v>24000</v>
      </c>
    </row>
    <row r="19" spans="1:7" ht="24" customHeight="1">
      <c r="A19" s="16">
        <v>10</v>
      </c>
      <c r="B19" s="16" t="s">
        <v>37</v>
      </c>
      <c r="C19" s="17" t="s">
        <v>94</v>
      </c>
      <c r="D19" s="37" t="s">
        <v>39</v>
      </c>
      <c r="E19" s="132">
        <v>16</v>
      </c>
      <c r="F19" s="133">
        <v>12000</v>
      </c>
      <c r="G19" s="134">
        <f t="shared" si="0"/>
        <v>192000</v>
      </c>
    </row>
    <row r="20" spans="1:7" ht="24" customHeight="1">
      <c r="A20" s="16">
        <v>11</v>
      </c>
      <c r="B20" s="16" t="s">
        <v>37</v>
      </c>
      <c r="C20" s="17" t="s">
        <v>95</v>
      </c>
      <c r="D20" s="37" t="s">
        <v>39</v>
      </c>
      <c r="E20" s="132">
        <v>18</v>
      </c>
      <c r="F20" s="133">
        <v>13000</v>
      </c>
      <c r="G20" s="134">
        <f t="shared" si="0"/>
        <v>234000</v>
      </c>
    </row>
    <row r="21" spans="1:7" ht="24" customHeight="1">
      <c r="A21" s="16">
        <v>12</v>
      </c>
      <c r="B21" s="16" t="s">
        <v>37</v>
      </c>
      <c r="C21" s="17" t="s">
        <v>73</v>
      </c>
      <c r="D21" s="37" t="s">
        <v>39</v>
      </c>
      <c r="E21" s="132">
        <v>4</v>
      </c>
      <c r="F21" s="133">
        <v>15000</v>
      </c>
      <c r="G21" s="134">
        <f t="shared" si="0"/>
        <v>60000</v>
      </c>
    </row>
    <row r="22" spans="1:7" ht="24" customHeight="1">
      <c r="A22" s="16">
        <v>13</v>
      </c>
      <c r="B22" s="16" t="s">
        <v>37</v>
      </c>
      <c r="C22" s="17" t="s">
        <v>32</v>
      </c>
      <c r="D22" s="37" t="s">
        <v>39</v>
      </c>
      <c r="E22" s="132">
        <v>3</v>
      </c>
      <c r="F22" s="133">
        <v>125000</v>
      </c>
      <c r="G22" s="134">
        <f t="shared" si="0"/>
        <v>375000</v>
      </c>
    </row>
    <row r="23" spans="1:7" ht="24" customHeight="1">
      <c r="A23" s="16">
        <v>14</v>
      </c>
      <c r="B23" s="16" t="s">
        <v>37</v>
      </c>
      <c r="C23" s="17" t="s">
        <v>45</v>
      </c>
      <c r="D23" s="37" t="s">
        <v>39</v>
      </c>
      <c r="E23" s="132">
        <v>16</v>
      </c>
      <c r="F23" s="133">
        <v>115000</v>
      </c>
      <c r="G23" s="134">
        <f t="shared" si="0"/>
        <v>1840000</v>
      </c>
    </row>
    <row r="24" spans="1:7" ht="24" customHeight="1">
      <c r="A24" s="16">
        <v>15</v>
      </c>
      <c r="B24" s="16" t="s">
        <v>37</v>
      </c>
      <c r="C24" s="17" t="s">
        <v>78</v>
      </c>
      <c r="D24" s="37" t="s">
        <v>39</v>
      </c>
      <c r="E24" s="132">
        <v>18</v>
      </c>
      <c r="F24" s="133">
        <v>95000</v>
      </c>
      <c r="G24" s="134">
        <f t="shared" si="0"/>
        <v>1710000</v>
      </c>
    </row>
    <row r="25" spans="1:7" ht="24" customHeight="1">
      <c r="A25" s="16">
        <v>16</v>
      </c>
      <c r="B25" s="16" t="s">
        <v>37</v>
      </c>
      <c r="C25" s="17" t="s">
        <v>96</v>
      </c>
      <c r="D25" s="37" t="s">
        <v>39</v>
      </c>
      <c r="E25" s="132">
        <v>16</v>
      </c>
      <c r="F25" s="133">
        <v>80000</v>
      </c>
      <c r="G25" s="134">
        <f t="shared" si="0"/>
        <v>1280000</v>
      </c>
    </row>
    <row r="26" spans="1:7" ht="24" customHeight="1">
      <c r="A26" s="16">
        <v>17</v>
      </c>
      <c r="B26" s="16" t="s">
        <v>37</v>
      </c>
      <c r="C26" s="17" t="s">
        <v>97</v>
      </c>
      <c r="D26" s="37" t="s">
        <v>39</v>
      </c>
      <c r="E26" s="132">
        <v>16</v>
      </c>
      <c r="F26" s="133">
        <v>65000</v>
      </c>
      <c r="G26" s="134">
        <f t="shared" si="0"/>
        <v>1040000</v>
      </c>
    </row>
    <row r="27" spans="1:7" ht="24" customHeight="1">
      <c r="A27" s="16">
        <v>18</v>
      </c>
      <c r="B27" s="16" t="s">
        <v>37</v>
      </c>
      <c r="C27" s="17" t="s">
        <v>51</v>
      </c>
      <c r="D27" s="37" t="s">
        <v>33</v>
      </c>
      <c r="E27" s="132">
        <v>3</v>
      </c>
      <c r="F27" s="133">
        <v>140000</v>
      </c>
      <c r="G27" s="134">
        <f t="shared" si="0"/>
        <v>420000</v>
      </c>
    </row>
    <row r="28" spans="1:7" ht="24" customHeight="1">
      <c r="A28" s="16">
        <v>19</v>
      </c>
      <c r="B28" s="16" t="s">
        <v>37</v>
      </c>
      <c r="C28" s="17" t="s">
        <v>53</v>
      </c>
      <c r="D28" s="37" t="s">
        <v>54</v>
      </c>
      <c r="E28" s="132">
        <v>6</v>
      </c>
      <c r="F28" s="133">
        <v>16000</v>
      </c>
      <c r="G28" s="134">
        <f t="shared" si="0"/>
        <v>96000</v>
      </c>
    </row>
    <row r="29" spans="1:7" ht="24" customHeight="1">
      <c r="A29" s="16">
        <v>20</v>
      </c>
      <c r="B29" s="16" t="s">
        <v>37</v>
      </c>
      <c r="C29" s="17" t="s">
        <v>55</v>
      </c>
      <c r="D29" s="37" t="s">
        <v>54</v>
      </c>
      <c r="E29" s="132">
        <v>5</v>
      </c>
      <c r="F29" s="133">
        <v>48000</v>
      </c>
      <c r="G29" s="134">
        <f t="shared" si="0"/>
        <v>240000</v>
      </c>
    </row>
    <row r="30" spans="1:7" ht="24" customHeight="1">
      <c r="A30" s="16">
        <v>21</v>
      </c>
      <c r="B30" s="16" t="s">
        <v>37</v>
      </c>
      <c r="C30" s="17" t="s">
        <v>56</v>
      </c>
      <c r="D30" s="37" t="s">
        <v>57</v>
      </c>
      <c r="E30" s="132">
        <v>3</v>
      </c>
      <c r="F30" s="133">
        <v>8000</v>
      </c>
      <c r="G30" s="134">
        <f t="shared" si="0"/>
        <v>24000</v>
      </c>
    </row>
    <row r="31" spans="1:7" ht="24" customHeight="1">
      <c r="A31" s="16">
        <v>22</v>
      </c>
      <c r="B31" s="16" t="s">
        <v>37</v>
      </c>
      <c r="C31" s="17" t="s">
        <v>58</v>
      </c>
      <c r="D31" s="37" t="s">
        <v>39</v>
      </c>
      <c r="E31" s="132">
        <v>1</v>
      </c>
      <c r="F31" s="133">
        <v>65000</v>
      </c>
      <c r="G31" s="134">
        <f t="shared" si="0"/>
        <v>65000</v>
      </c>
    </row>
    <row r="32" spans="1:7" ht="24" customHeight="1">
      <c r="A32" s="16">
        <v>23</v>
      </c>
      <c r="B32" s="16" t="s">
        <v>37</v>
      </c>
      <c r="C32" s="17" t="s">
        <v>59</v>
      </c>
      <c r="D32" s="37" t="s">
        <v>39</v>
      </c>
      <c r="E32" s="132">
        <v>1.3</v>
      </c>
      <c r="F32" s="133">
        <v>27000</v>
      </c>
      <c r="G32" s="134">
        <f t="shared" si="0"/>
        <v>35100</v>
      </c>
    </row>
    <row r="33" spans="1:7" ht="24" customHeight="1">
      <c r="A33" s="16">
        <v>24</v>
      </c>
      <c r="B33" s="16" t="s">
        <v>37</v>
      </c>
      <c r="C33" s="17" t="s">
        <v>60</v>
      </c>
      <c r="D33" s="37" t="s">
        <v>36</v>
      </c>
      <c r="E33" s="132"/>
      <c r="F33" s="134"/>
      <c r="G33" s="134">
        <v>167300</v>
      </c>
    </row>
    <row r="34" spans="1:7" ht="24" customHeight="1">
      <c r="A34" s="16">
        <v>25</v>
      </c>
      <c r="B34" s="16" t="s">
        <v>37</v>
      </c>
      <c r="C34" s="17" t="s">
        <v>61</v>
      </c>
      <c r="D34" s="37" t="s">
        <v>54</v>
      </c>
      <c r="E34" s="132">
        <v>2</v>
      </c>
      <c r="F34" s="133">
        <v>12000</v>
      </c>
      <c r="G34" s="134">
        <f t="shared" si="0"/>
        <v>24000</v>
      </c>
    </row>
    <row r="35" spans="1:7" ht="21.75" customHeight="1">
      <c r="A35" s="87" t="s">
        <v>62</v>
      </c>
      <c r="B35" s="87"/>
      <c r="C35" s="87"/>
      <c r="D35" s="87"/>
      <c r="E35" s="114"/>
      <c r="F35" s="115"/>
      <c r="G35" s="123">
        <f>SUM(G10:G34)</f>
        <v>11222400</v>
      </c>
    </row>
    <row r="36" spans="1:7" ht="24" customHeight="1">
      <c r="A36" s="90" t="s">
        <v>63</v>
      </c>
      <c r="B36" s="90"/>
      <c r="C36" s="90"/>
      <c r="D36" s="90"/>
      <c r="E36" s="91"/>
      <c r="F36" s="92"/>
      <c r="G36" s="21">
        <f>$B$7*1900</f>
        <v>425600</v>
      </c>
    </row>
    <row r="37" spans="1:7" ht="24" customHeight="1">
      <c r="A37" s="81" t="s">
        <v>64</v>
      </c>
      <c r="B37" s="81"/>
      <c r="C37" s="81"/>
      <c r="D37" s="81"/>
      <c r="E37" s="93"/>
      <c r="F37" s="82"/>
      <c r="G37" s="22">
        <f>G35+G36</f>
        <v>11648000</v>
      </c>
    </row>
    <row r="38" spans="1:7">
      <c r="A38" s="23"/>
      <c r="B38" s="23"/>
      <c r="C38" s="23"/>
      <c r="D38" s="23"/>
      <c r="E38" s="23"/>
      <c r="F38" s="23"/>
      <c r="G38" s="23"/>
    </row>
    <row r="39" spans="1:7" ht="19.5" customHeight="1">
      <c r="A39" s="84" t="s">
        <v>65</v>
      </c>
      <c r="B39" s="84"/>
      <c r="C39" s="84"/>
      <c r="D39" s="84"/>
      <c r="E39" s="84"/>
      <c r="F39" s="84"/>
      <c r="G39" s="84"/>
    </row>
    <row r="40" spans="1:7" ht="33.950000000000003" customHeight="1">
      <c r="A40" s="84"/>
      <c r="B40" s="84"/>
      <c r="C40" s="84"/>
      <c r="D40" s="84"/>
      <c r="E40" s="84"/>
      <c r="F40" s="84"/>
      <c r="G40" s="84"/>
    </row>
  </sheetData>
  <mergeCells count="10">
    <mergeCell ref="A1:D1"/>
    <mergeCell ref="E1:G1"/>
    <mergeCell ref="A2:D2"/>
    <mergeCell ref="E2:G2"/>
    <mergeCell ref="A39:G40"/>
    <mergeCell ref="A3:G3"/>
    <mergeCell ref="A8:G8"/>
    <mergeCell ref="A35:F35"/>
    <mergeCell ref="A36:F36"/>
    <mergeCell ref="A37:F37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6"/>
  <sheetViews>
    <sheetView showGridLines="0" workbookViewId="0">
      <selection activeCell="A6" sqref="A6:G6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172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SUM(G8:G30)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173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99" t="s">
        <v>28</v>
      </c>
    </row>
    <row r="8" spans="1:7" ht="15">
      <c r="A8" s="16">
        <v>1</v>
      </c>
      <c r="B8" s="16" t="s">
        <v>29</v>
      </c>
      <c r="C8" s="17" t="s">
        <v>98</v>
      </c>
      <c r="D8" s="37" t="s">
        <v>31</v>
      </c>
      <c r="E8" s="132">
        <v>224</v>
      </c>
      <c r="F8" s="133">
        <v>5000</v>
      </c>
      <c r="G8" s="134">
        <f>E8*F8</f>
        <v>1120000</v>
      </c>
    </row>
    <row r="9" spans="1:7" ht="15">
      <c r="A9" s="16">
        <v>2</v>
      </c>
      <c r="B9" s="16" t="s">
        <v>29</v>
      </c>
      <c r="C9" s="17" t="s">
        <v>46</v>
      </c>
      <c r="D9" s="37" t="s">
        <v>39</v>
      </c>
      <c r="E9" s="132">
        <v>5.5</v>
      </c>
      <c r="F9" s="133">
        <v>240000</v>
      </c>
      <c r="G9" s="134">
        <f>E9*F9</f>
        <v>1320000</v>
      </c>
    </row>
    <row r="10" spans="1:7" ht="15">
      <c r="A10" s="16">
        <v>3</v>
      </c>
      <c r="B10" s="16" t="s">
        <v>29</v>
      </c>
      <c r="C10" s="17" t="s">
        <v>35</v>
      </c>
      <c r="D10" s="37" t="s">
        <v>39</v>
      </c>
      <c r="E10" s="132"/>
      <c r="F10" s="133"/>
      <c r="G10" s="134">
        <v>136000</v>
      </c>
    </row>
    <row r="11" spans="1:7" ht="15">
      <c r="A11" s="16">
        <v>4</v>
      </c>
      <c r="B11" s="16" t="s">
        <v>37</v>
      </c>
      <c r="C11" s="17" t="s">
        <v>40</v>
      </c>
      <c r="D11" s="37" t="s">
        <v>39</v>
      </c>
      <c r="E11" s="132">
        <v>19</v>
      </c>
      <c r="F11" s="133">
        <v>12000</v>
      </c>
      <c r="G11" s="134">
        <f t="shared" ref="G11:G28" si="0">E11*F11</f>
        <v>228000</v>
      </c>
    </row>
    <row r="12" spans="1:7" ht="15">
      <c r="A12" s="16">
        <v>5</v>
      </c>
      <c r="B12" s="16" t="s">
        <v>37</v>
      </c>
      <c r="C12" s="17" t="s">
        <v>42</v>
      </c>
      <c r="D12" s="37" t="s">
        <v>39</v>
      </c>
      <c r="E12" s="132">
        <v>19</v>
      </c>
      <c r="F12" s="133">
        <v>12000</v>
      </c>
      <c r="G12" s="134">
        <f t="shared" si="0"/>
        <v>228000</v>
      </c>
    </row>
    <row r="13" spans="1:7" ht="15">
      <c r="A13" s="16">
        <v>6</v>
      </c>
      <c r="B13" s="16" t="s">
        <v>37</v>
      </c>
      <c r="C13" s="17" t="s">
        <v>99</v>
      </c>
      <c r="D13" s="37" t="s">
        <v>39</v>
      </c>
      <c r="E13" s="132">
        <v>19</v>
      </c>
      <c r="F13" s="133">
        <v>16000</v>
      </c>
      <c r="G13" s="134">
        <f t="shared" si="0"/>
        <v>304000</v>
      </c>
    </row>
    <row r="14" spans="1:7" ht="15">
      <c r="A14" s="16">
        <v>7</v>
      </c>
      <c r="B14" s="16" t="s">
        <v>37</v>
      </c>
      <c r="C14" s="17" t="s">
        <v>100</v>
      </c>
      <c r="D14" s="37" t="s">
        <v>39</v>
      </c>
      <c r="E14" s="132">
        <v>19</v>
      </c>
      <c r="F14" s="133">
        <v>12000</v>
      </c>
      <c r="G14" s="134">
        <f t="shared" si="0"/>
        <v>228000</v>
      </c>
    </row>
    <row r="15" spans="1:7" ht="15">
      <c r="A15" s="16">
        <v>8</v>
      </c>
      <c r="B15" s="16" t="s">
        <v>37</v>
      </c>
      <c r="C15" s="17" t="s">
        <v>43</v>
      </c>
      <c r="D15" s="37" t="s">
        <v>101</v>
      </c>
      <c r="E15" s="132">
        <v>4</v>
      </c>
      <c r="F15" s="133">
        <v>6000</v>
      </c>
      <c r="G15" s="134">
        <f t="shared" si="0"/>
        <v>24000</v>
      </c>
    </row>
    <row r="16" spans="1:7" ht="15">
      <c r="A16" s="16">
        <v>9</v>
      </c>
      <c r="B16" s="16" t="s">
        <v>37</v>
      </c>
      <c r="C16" s="17" t="s">
        <v>45</v>
      </c>
      <c r="D16" s="37" t="s">
        <v>39</v>
      </c>
      <c r="E16" s="132">
        <v>22</v>
      </c>
      <c r="F16" s="133">
        <v>115000</v>
      </c>
      <c r="G16" s="134">
        <f t="shared" si="0"/>
        <v>2530000</v>
      </c>
    </row>
    <row r="17" spans="1:7" ht="15">
      <c r="A17" s="16">
        <v>10</v>
      </c>
      <c r="B17" s="16" t="s">
        <v>37</v>
      </c>
      <c r="C17" s="17" t="s">
        <v>32</v>
      </c>
      <c r="D17" s="37" t="s">
        <v>39</v>
      </c>
      <c r="E17" s="132">
        <v>3</v>
      </c>
      <c r="F17" s="133">
        <v>125000</v>
      </c>
      <c r="G17" s="134">
        <f t="shared" si="0"/>
        <v>375000</v>
      </c>
    </row>
    <row r="18" spans="1:7" ht="15">
      <c r="A18" s="16">
        <v>11</v>
      </c>
      <c r="B18" s="16" t="s">
        <v>37</v>
      </c>
      <c r="C18" s="17" t="s">
        <v>46</v>
      </c>
      <c r="D18" s="37" t="s">
        <v>39</v>
      </c>
      <c r="E18" s="132">
        <v>0</v>
      </c>
      <c r="F18" s="133">
        <v>240000</v>
      </c>
      <c r="G18" s="134">
        <f t="shared" si="0"/>
        <v>0</v>
      </c>
    </row>
    <row r="19" spans="1:7" ht="15">
      <c r="A19" s="16">
        <v>12</v>
      </c>
      <c r="B19" s="16" t="s">
        <v>37</v>
      </c>
      <c r="C19" s="17" t="s">
        <v>102</v>
      </c>
      <c r="D19" s="37" t="s">
        <v>68</v>
      </c>
      <c r="E19" s="132">
        <v>150</v>
      </c>
      <c r="F19" s="133">
        <v>3500</v>
      </c>
      <c r="G19" s="134">
        <f t="shared" si="0"/>
        <v>525000</v>
      </c>
    </row>
    <row r="20" spans="1:7" ht="15">
      <c r="A20" s="16">
        <v>13</v>
      </c>
      <c r="B20" s="16" t="s">
        <v>37</v>
      </c>
      <c r="C20" s="17" t="s">
        <v>79</v>
      </c>
      <c r="D20" s="37" t="s">
        <v>39</v>
      </c>
      <c r="E20" s="132">
        <v>17</v>
      </c>
      <c r="F20" s="133">
        <v>70000</v>
      </c>
      <c r="G20" s="134">
        <f t="shared" si="0"/>
        <v>1190000</v>
      </c>
    </row>
    <row r="21" spans="1:7" ht="15">
      <c r="A21" s="16">
        <v>14</v>
      </c>
      <c r="B21" s="16" t="s">
        <v>37</v>
      </c>
      <c r="C21" s="17" t="s">
        <v>51</v>
      </c>
      <c r="D21" s="37" t="s">
        <v>39</v>
      </c>
      <c r="E21" s="132">
        <v>3.5</v>
      </c>
      <c r="F21" s="133">
        <v>140000</v>
      </c>
      <c r="G21" s="134">
        <f t="shared" si="0"/>
        <v>490000</v>
      </c>
    </row>
    <row r="22" spans="1:7" ht="15">
      <c r="A22" s="16">
        <v>15</v>
      </c>
      <c r="B22" s="16" t="s">
        <v>37</v>
      </c>
      <c r="C22" s="17" t="s">
        <v>81</v>
      </c>
      <c r="D22" s="37" t="s">
        <v>39</v>
      </c>
      <c r="E22" s="132">
        <v>17</v>
      </c>
      <c r="F22" s="133">
        <v>70000</v>
      </c>
      <c r="G22" s="134">
        <f t="shared" si="0"/>
        <v>1190000</v>
      </c>
    </row>
    <row r="23" spans="1:7" ht="15">
      <c r="A23" s="16">
        <v>16</v>
      </c>
      <c r="B23" s="16" t="s">
        <v>37</v>
      </c>
      <c r="C23" s="17" t="s">
        <v>103</v>
      </c>
      <c r="D23" s="37" t="s">
        <v>39</v>
      </c>
      <c r="E23" s="132">
        <v>5</v>
      </c>
      <c r="F23" s="133">
        <v>130000</v>
      </c>
      <c r="G23" s="134">
        <f t="shared" si="0"/>
        <v>650000</v>
      </c>
    </row>
    <row r="24" spans="1:7" ht="15">
      <c r="A24" s="16">
        <v>17</v>
      </c>
      <c r="B24" s="16" t="s">
        <v>37</v>
      </c>
      <c r="C24" s="17" t="s">
        <v>53</v>
      </c>
      <c r="D24" s="37" t="s">
        <v>54</v>
      </c>
      <c r="E24" s="132">
        <v>6</v>
      </c>
      <c r="F24" s="133">
        <v>16000</v>
      </c>
      <c r="G24" s="134">
        <f t="shared" si="0"/>
        <v>96000</v>
      </c>
    </row>
    <row r="25" spans="1:7" ht="15">
      <c r="A25" s="16">
        <v>18</v>
      </c>
      <c r="B25" s="16" t="s">
        <v>37</v>
      </c>
      <c r="C25" s="17" t="s">
        <v>55</v>
      </c>
      <c r="D25" s="37" t="s">
        <v>54</v>
      </c>
      <c r="E25" s="132">
        <v>5</v>
      </c>
      <c r="F25" s="133">
        <v>48000</v>
      </c>
      <c r="G25" s="134">
        <f t="shared" si="0"/>
        <v>240000</v>
      </c>
    </row>
    <row r="26" spans="1:7" ht="15">
      <c r="A26" s="16">
        <v>19</v>
      </c>
      <c r="B26" s="16" t="s">
        <v>37</v>
      </c>
      <c r="C26" s="17" t="s">
        <v>56</v>
      </c>
      <c r="D26" s="37" t="s">
        <v>57</v>
      </c>
      <c r="E26" s="132">
        <v>3</v>
      </c>
      <c r="F26" s="133">
        <v>8000</v>
      </c>
      <c r="G26" s="134">
        <f t="shared" si="0"/>
        <v>24000</v>
      </c>
    </row>
    <row r="27" spans="1:7" ht="15">
      <c r="A27" s="16">
        <v>20</v>
      </c>
      <c r="B27" s="16" t="s">
        <v>37</v>
      </c>
      <c r="C27" s="17" t="s">
        <v>58</v>
      </c>
      <c r="D27" s="37" t="s">
        <v>39</v>
      </c>
      <c r="E27" s="132">
        <v>1.2</v>
      </c>
      <c r="F27" s="133">
        <v>65000</v>
      </c>
      <c r="G27" s="134">
        <f t="shared" si="0"/>
        <v>78000</v>
      </c>
    </row>
    <row r="28" spans="1:7" ht="15">
      <c r="A28" s="16">
        <v>21</v>
      </c>
      <c r="B28" s="16" t="s">
        <v>37</v>
      </c>
      <c r="C28" s="17" t="s">
        <v>59</v>
      </c>
      <c r="D28" s="37" t="s">
        <v>39</v>
      </c>
      <c r="E28" s="132">
        <v>1.3</v>
      </c>
      <c r="F28" s="133">
        <v>27000</v>
      </c>
      <c r="G28" s="134">
        <f t="shared" si="0"/>
        <v>35100</v>
      </c>
    </row>
    <row r="29" spans="1:7" ht="15">
      <c r="A29" s="16">
        <v>22</v>
      </c>
      <c r="B29" s="16" t="s">
        <v>37</v>
      </c>
      <c r="C29" s="17" t="s">
        <v>60</v>
      </c>
      <c r="D29" s="37" t="s">
        <v>36</v>
      </c>
      <c r="E29" s="132"/>
      <c r="F29" s="134"/>
      <c r="G29" s="134">
        <v>187300</v>
      </c>
    </row>
    <row r="30" spans="1:7" ht="15">
      <c r="A30" s="16">
        <v>23</v>
      </c>
      <c r="B30" s="16" t="s">
        <v>37</v>
      </c>
      <c r="C30" s="17" t="s">
        <v>61</v>
      </c>
      <c r="D30" s="37" t="s">
        <v>54</v>
      </c>
      <c r="E30" s="132">
        <v>2</v>
      </c>
      <c r="F30" s="133">
        <v>12000</v>
      </c>
      <c r="G30" s="134">
        <f>E30*F30</f>
        <v>24000</v>
      </c>
    </row>
    <row r="31" spans="1:7" ht="15">
      <c r="A31" s="87" t="s">
        <v>62</v>
      </c>
      <c r="B31" s="87"/>
      <c r="C31" s="87"/>
      <c r="D31" s="87"/>
      <c r="E31" s="114"/>
      <c r="F31" s="115"/>
      <c r="G31" s="123">
        <f>SUM(G8:G30)</f>
        <v>11222400</v>
      </c>
    </row>
    <row r="32" spans="1:7" ht="15">
      <c r="A32" s="90" t="s">
        <v>63</v>
      </c>
      <c r="B32" s="90"/>
      <c r="C32" s="90"/>
      <c r="D32" s="90"/>
      <c r="E32" s="91"/>
      <c r="F32" s="92"/>
      <c r="G32" s="21">
        <f>$B$5*1900</f>
        <v>425600</v>
      </c>
    </row>
    <row r="33" spans="1:7" ht="15">
      <c r="A33" s="81" t="s">
        <v>64</v>
      </c>
      <c r="B33" s="81"/>
      <c r="C33" s="81"/>
      <c r="D33" s="81"/>
      <c r="E33" s="93"/>
      <c r="F33" s="82"/>
      <c r="G33" s="22">
        <f>G31+G32</f>
        <v>11648000</v>
      </c>
    </row>
    <row r="34" spans="1:7">
      <c r="A34" s="23"/>
      <c r="B34" s="23"/>
      <c r="C34" s="23"/>
      <c r="D34" s="23"/>
      <c r="E34" s="23"/>
      <c r="F34" s="23"/>
      <c r="G34" s="23"/>
    </row>
    <row r="35" spans="1:7" ht="33.950000000000003" customHeight="1">
      <c r="A35" s="84" t="s">
        <v>65</v>
      </c>
      <c r="B35" s="84"/>
      <c r="C35" s="84"/>
      <c r="D35" s="84"/>
      <c r="E35" s="84"/>
      <c r="F35" s="84"/>
      <c r="G35" s="84"/>
    </row>
    <row r="36" spans="1:7" ht="33.950000000000003" customHeight="1">
      <c r="A36" s="84"/>
      <c r="B36" s="84"/>
      <c r="C36" s="84"/>
      <c r="D36" s="84"/>
      <c r="E36" s="84"/>
      <c r="F36" s="84"/>
      <c r="G36" s="84"/>
    </row>
  </sheetData>
  <mergeCells count="6">
    <mergeCell ref="A35:G36"/>
    <mergeCell ref="A1:G1"/>
    <mergeCell ref="A6:G6"/>
    <mergeCell ref="A31:F31"/>
    <mergeCell ref="A32:F32"/>
    <mergeCell ref="A33:F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showGridLines="0" workbookViewId="0">
      <selection activeCell="I12" sqref="I12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175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SUM(G8:G33)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174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99" t="s">
        <v>28</v>
      </c>
    </row>
    <row r="8" spans="1:7" ht="15">
      <c r="A8" s="16">
        <v>1</v>
      </c>
      <c r="B8" s="16" t="s">
        <v>29</v>
      </c>
      <c r="C8" s="17" t="s">
        <v>66</v>
      </c>
      <c r="D8" s="37" t="s">
        <v>39</v>
      </c>
      <c r="E8" s="132">
        <v>48</v>
      </c>
      <c r="F8" s="133">
        <v>18000</v>
      </c>
      <c r="G8" s="134">
        <f>E8*F8</f>
        <v>864000</v>
      </c>
    </row>
    <row r="9" spans="1:7" ht="15">
      <c r="A9" s="16">
        <v>2</v>
      </c>
      <c r="B9" s="16" t="s">
        <v>29</v>
      </c>
      <c r="C9" s="17" t="s">
        <v>67</v>
      </c>
      <c r="D9" s="37" t="s">
        <v>68</v>
      </c>
      <c r="E9" s="132">
        <v>200</v>
      </c>
      <c r="F9" s="134">
        <v>700</v>
      </c>
      <c r="G9" s="134">
        <f>E9*F9</f>
        <v>140000</v>
      </c>
    </row>
    <row r="10" spans="1:7" ht="15">
      <c r="A10" s="16">
        <v>3</v>
      </c>
      <c r="B10" s="16" t="s">
        <v>29</v>
      </c>
      <c r="C10" s="17" t="s">
        <v>104</v>
      </c>
      <c r="D10" s="37" t="s">
        <v>39</v>
      </c>
      <c r="E10" s="132">
        <v>6</v>
      </c>
      <c r="F10" s="133">
        <v>170000</v>
      </c>
      <c r="G10" s="134">
        <f>E10*F10</f>
        <v>1020000</v>
      </c>
    </row>
    <row r="11" spans="1:7" ht="15">
      <c r="A11" s="16">
        <v>4</v>
      </c>
      <c r="B11" s="16" t="s">
        <v>29</v>
      </c>
      <c r="C11" s="17" t="s">
        <v>70</v>
      </c>
      <c r="D11" s="37" t="s">
        <v>39</v>
      </c>
      <c r="E11" s="132">
        <v>5</v>
      </c>
      <c r="F11" s="134">
        <v>80000</v>
      </c>
      <c r="G11" s="134">
        <f>E11*F11</f>
        <v>400000</v>
      </c>
    </row>
    <row r="12" spans="1:7" ht="15">
      <c r="A12" s="16">
        <v>5</v>
      </c>
      <c r="B12" s="16" t="s">
        <v>29</v>
      </c>
      <c r="C12" s="17" t="s">
        <v>35</v>
      </c>
      <c r="D12" s="37" t="s">
        <v>36</v>
      </c>
      <c r="E12" s="132"/>
      <c r="F12" s="134"/>
      <c r="G12" s="134">
        <v>152000</v>
      </c>
    </row>
    <row r="13" spans="1:7" ht="15">
      <c r="A13" s="16">
        <v>6</v>
      </c>
      <c r="B13" s="16" t="s">
        <v>37</v>
      </c>
      <c r="C13" s="17" t="s">
        <v>71</v>
      </c>
      <c r="D13" s="37" t="s">
        <v>39</v>
      </c>
      <c r="E13" s="132">
        <v>19</v>
      </c>
      <c r="F13" s="133">
        <v>12000</v>
      </c>
      <c r="G13" s="134">
        <f t="shared" ref="G13:G31" si="0">E13*F13</f>
        <v>228000</v>
      </c>
    </row>
    <row r="14" spans="1:7" ht="15">
      <c r="A14" s="16">
        <v>7</v>
      </c>
      <c r="B14" s="16" t="s">
        <v>37</v>
      </c>
      <c r="C14" s="17" t="s">
        <v>38</v>
      </c>
      <c r="D14" s="37" t="s">
        <v>39</v>
      </c>
      <c r="E14" s="132">
        <v>19</v>
      </c>
      <c r="F14" s="133">
        <v>11000</v>
      </c>
      <c r="G14" s="134">
        <f t="shared" si="0"/>
        <v>209000</v>
      </c>
    </row>
    <row r="15" spans="1:7" ht="15">
      <c r="A15" s="16">
        <v>8</v>
      </c>
      <c r="B15" s="16" t="s">
        <v>37</v>
      </c>
      <c r="C15" s="17" t="s">
        <v>42</v>
      </c>
      <c r="D15" s="37" t="s">
        <v>39</v>
      </c>
      <c r="E15" s="132">
        <v>19</v>
      </c>
      <c r="F15" s="133">
        <v>12000</v>
      </c>
      <c r="G15" s="134">
        <f t="shared" si="0"/>
        <v>228000</v>
      </c>
    </row>
    <row r="16" spans="1:7" ht="15">
      <c r="A16" s="16">
        <v>9</v>
      </c>
      <c r="B16" s="16" t="s">
        <v>37</v>
      </c>
      <c r="C16" s="17" t="s">
        <v>72</v>
      </c>
      <c r="D16" s="37" t="s">
        <v>39</v>
      </c>
      <c r="E16" s="132">
        <v>3</v>
      </c>
      <c r="F16" s="133">
        <v>20000</v>
      </c>
      <c r="G16" s="134">
        <f t="shared" si="0"/>
        <v>60000</v>
      </c>
    </row>
    <row r="17" spans="1:7" ht="15">
      <c r="A17" s="16">
        <v>10</v>
      </c>
      <c r="B17" s="16" t="s">
        <v>37</v>
      </c>
      <c r="C17" s="17" t="s">
        <v>43</v>
      </c>
      <c r="D17" s="37" t="s">
        <v>44</v>
      </c>
      <c r="E17" s="132">
        <v>4</v>
      </c>
      <c r="F17" s="133">
        <v>6000</v>
      </c>
      <c r="G17" s="134">
        <f t="shared" si="0"/>
        <v>24000</v>
      </c>
    </row>
    <row r="18" spans="1:7" ht="15">
      <c r="A18" s="16">
        <v>11</v>
      </c>
      <c r="B18" s="16" t="s">
        <v>37</v>
      </c>
      <c r="C18" s="17" t="s">
        <v>86</v>
      </c>
      <c r="D18" s="37" t="s">
        <v>39</v>
      </c>
      <c r="E18" s="132">
        <v>18</v>
      </c>
      <c r="F18" s="133">
        <v>13000</v>
      </c>
      <c r="G18" s="134">
        <f t="shared" si="0"/>
        <v>234000</v>
      </c>
    </row>
    <row r="19" spans="1:7" ht="15">
      <c r="A19" s="16">
        <v>12</v>
      </c>
      <c r="B19" s="16" t="s">
        <v>37</v>
      </c>
      <c r="C19" s="17" t="s">
        <v>105</v>
      </c>
      <c r="D19" s="37" t="s">
        <v>39</v>
      </c>
      <c r="E19" s="132">
        <v>10</v>
      </c>
      <c r="F19" s="133">
        <v>17000</v>
      </c>
      <c r="G19" s="134">
        <f t="shared" si="0"/>
        <v>170000</v>
      </c>
    </row>
    <row r="20" spans="1:7" ht="15">
      <c r="A20" s="16">
        <v>13</v>
      </c>
      <c r="B20" s="16" t="s">
        <v>37</v>
      </c>
      <c r="C20" s="17" t="s">
        <v>47</v>
      </c>
      <c r="D20" s="37" t="s">
        <v>106</v>
      </c>
      <c r="E20" s="132">
        <v>75</v>
      </c>
      <c r="F20" s="133">
        <v>6000</v>
      </c>
      <c r="G20" s="134">
        <f t="shared" si="0"/>
        <v>450000</v>
      </c>
    </row>
    <row r="21" spans="1:7" ht="15">
      <c r="A21" s="16">
        <v>14</v>
      </c>
      <c r="B21" s="16" t="s">
        <v>37</v>
      </c>
      <c r="C21" s="17" t="s">
        <v>32</v>
      </c>
      <c r="D21" s="37" t="s">
        <v>39</v>
      </c>
      <c r="E21" s="132">
        <v>3</v>
      </c>
      <c r="F21" s="133">
        <v>125000</v>
      </c>
      <c r="G21" s="134">
        <f t="shared" si="0"/>
        <v>375000</v>
      </c>
    </row>
    <row r="22" spans="1:7" ht="15">
      <c r="A22" s="16">
        <v>15</v>
      </c>
      <c r="B22" s="16" t="s">
        <v>37</v>
      </c>
      <c r="C22" s="17" t="s">
        <v>45</v>
      </c>
      <c r="D22" s="37" t="s">
        <v>39</v>
      </c>
      <c r="E22" s="132">
        <v>22</v>
      </c>
      <c r="F22" s="133">
        <v>115000</v>
      </c>
      <c r="G22" s="134">
        <f t="shared" si="0"/>
        <v>2530000</v>
      </c>
    </row>
    <row r="23" spans="1:7" ht="15">
      <c r="A23" s="16">
        <v>16</v>
      </c>
      <c r="B23" s="16" t="s">
        <v>37</v>
      </c>
      <c r="C23" s="17" t="s">
        <v>107</v>
      </c>
      <c r="D23" s="37" t="s">
        <v>39</v>
      </c>
      <c r="E23" s="132">
        <v>6</v>
      </c>
      <c r="F23" s="133">
        <v>80000</v>
      </c>
      <c r="G23" s="134">
        <f t="shared" si="0"/>
        <v>480000</v>
      </c>
    </row>
    <row r="24" spans="1:7" ht="15">
      <c r="A24" s="16">
        <v>17</v>
      </c>
      <c r="B24" s="16" t="s">
        <v>37</v>
      </c>
      <c r="C24" s="17" t="s">
        <v>104</v>
      </c>
      <c r="D24" s="37" t="s">
        <v>39</v>
      </c>
      <c r="E24" s="132">
        <v>4</v>
      </c>
      <c r="F24" s="133">
        <v>170000</v>
      </c>
      <c r="G24" s="134">
        <f t="shared" si="0"/>
        <v>680000</v>
      </c>
    </row>
    <row r="25" spans="1:7" ht="15">
      <c r="A25" s="16">
        <v>18</v>
      </c>
      <c r="B25" s="16" t="s">
        <v>37</v>
      </c>
      <c r="C25" s="17" t="s">
        <v>108</v>
      </c>
      <c r="D25" s="37" t="s">
        <v>39</v>
      </c>
      <c r="E25" s="132">
        <v>16</v>
      </c>
      <c r="F25" s="133">
        <v>65000</v>
      </c>
      <c r="G25" s="134">
        <f t="shared" si="0"/>
        <v>1040000</v>
      </c>
    </row>
    <row r="26" spans="1:7" ht="15">
      <c r="A26" s="16">
        <v>19</v>
      </c>
      <c r="B26" s="16" t="s">
        <v>37</v>
      </c>
      <c r="C26" s="17" t="s">
        <v>109</v>
      </c>
      <c r="D26" s="37" t="s">
        <v>39</v>
      </c>
      <c r="E26" s="132">
        <v>16</v>
      </c>
      <c r="F26" s="133">
        <v>80000</v>
      </c>
      <c r="G26" s="134">
        <f t="shared" si="0"/>
        <v>1280000</v>
      </c>
    </row>
    <row r="27" spans="1:7" ht="15">
      <c r="A27" s="16">
        <v>20</v>
      </c>
      <c r="B27" s="16" t="s">
        <v>37</v>
      </c>
      <c r="C27" s="17" t="s">
        <v>53</v>
      </c>
      <c r="D27" s="37" t="s">
        <v>54</v>
      </c>
      <c r="E27" s="132">
        <v>6</v>
      </c>
      <c r="F27" s="133">
        <v>16000</v>
      </c>
      <c r="G27" s="134">
        <f t="shared" si="0"/>
        <v>96000</v>
      </c>
    </row>
    <row r="28" spans="1:7" ht="15">
      <c r="A28" s="16">
        <v>21</v>
      </c>
      <c r="B28" s="16" t="s">
        <v>37</v>
      </c>
      <c r="C28" s="17" t="s">
        <v>55</v>
      </c>
      <c r="D28" s="37" t="s">
        <v>54</v>
      </c>
      <c r="E28" s="132">
        <v>5</v>
      </c>
      <c r="F28" s="133">
        <v>48000</v>
      </c>
      <c r="G28" s="134">
        <f t="shared" si="0"/>
        <v>240000</v>
      </c>
    </row>
    <row r="29" spans="1:7" ht="15">
      <c r="A29" s="16">
        <v>22</v>
      </c>
      <c r="B29" s="16" t="s">
        <v>37</v>
      </c>
      <c r="C29" s="17" t="s">
        <v>56</v>
      </c>
      <c r="D29" s="37" t="s">
        <v>57</v>
      </c>
      <c r="E29" s="132">
        <v>3</v>
      </c>
      <c r="F29" s="133">
        <v>8000</v>
      </c>
      <c r="G29" s="134">
        <f t="shared" si="0"/>
        <v>24000</v>
      </c>
    </row>
    <row r="30" spans="1:7" ht="15">
      <c r="A30" s="16">
        <v>23</v>
      </c>
      <c r="B30" s="16" t="s">
        <v>37</v>
      </c>
      <c r="C30" s="17" t="s">
        <v>58</v>
      </c>
      <c r="D30" s="37" t="s">
        <v>39</v>
      </c>
      <c r="E30" s="132">
        <v>1</v>
      </c>
      <c r="F30" s="133">
        <v>65000</v>
      </c>
      <c r="G30" s="134">
        <f t="shared" si="0"/>
        <v>65000</v>
      </c>
    </row>
    <row r="31" spans="1:7" ht="15">
      <c r="A31" s="16">
        <v>24</v>
      </c>
      <c r="B31" s="16" t="s">
        <v>37</v>
      </c>
      <c r="C31" s="17" t="s">
        <v>59</v>
      </c>
      <c r="D31" s="37" t="s">
        <v>39</v>
      </c>
      <c r="E31" s="132">
        <v>1.3</v>
      </c>
      <c r="F31" s="133">
        <v>27000</v>
      </c>
      <c r="G31" s="134">
        <f t="shared" si="0"/>
        <v>35100</v>
      </c>
    </row>
    <row r="32" spans="1:7" ht="15">
      <c r="A32" s="16">
        <v>25</v>
      </c>
      <c r="B32" s="16" t="s">
        <v>37</v>
      </c>
      <c r="C32" s="17" t="s">
        <v>60</v>
      </c>
      <c r="D32" s="37" t="s">
        <v>36</v>
      </c>
      <c r="E32" s="132"/>
      <c r="F32" s="134"/>
      <c r="G32" s="134">
        <v>174300</v>
      </c>
    </row>
    <row r="33" spans="1:7" ht="15">
      <c r="A33" s="16">
        <v>26</v>
      </c>
      <c r="B33" s="16" t="s">
        <v>37</v>
      </c>
      <c r="C33" s="17" t="s">
        <v>61</v>
      </c>
      <c r="D33" s="37" t="s">
        <v>54</v>
      </c>
      <c r="E33" s="132">
        <v>2</v>
      </c>
      <c r="F33" s="133">
        <v>12000</v>
      </c>
      <c r="G33" s="134">
        <f>E33*F33</f>
        <v>24000</v>
      </c>
    </row>
    <row r="34" spans="1:7" ht="15">
      <c r="A34" s="87" t="s">
        <v>62</v>
      </c>
      <c r="B34" s="87"/>
      <c r="C34" s="87"/>
      <c r="D34" s="87"/>
      <c r="E34" s="114"/>
      <c r="F34" s="115"/>
      <c r="G34" s="123">
        <f>SUM(G8:G33)</f>
        <v>11222400</v>
      </c>
    </row>
    <row r="35" spans="1:7" ht="15">
      <c r="A35" s="90" t="s">
        <v>63</v>
      </c>
      <c r="B35" s="90"/>
      <c r="C35" s="90"/>
      <c r="D35" s="90"/>
      <c r="E35" s="91"/>
      <c r="F35" s="92"/>
      <c r="G35" s="21">
        <f>$B$5*1900</f>
        <v>425600</v>
      </c>
    </row>
    <row r="36" spans="1:7" ht="15">
      <c r="A36" s="81" t="s">
        <v>64</v>
      </c>
      <c r="B36" s="81"/>
      <c r="C36" s="81"/>
      <c r="D36" s="81"/>
      <c r="E36" s="93"/>
      <c r="F36" s="82"/>
      <c r="G36" s="22">
        <f>G34+G35</f>
        <v>11648000</v>
      </c>
    </row>
    <row r="37" spans="1:7">
      <c r="A37" s="23"/>
      <c r="B37" s="23"/>
      <c r="C37" s="23"/>
      <c r="D37" s="23"/>
      <c r="E37" s="23"/>
      <c r="F37" s="23"/>
      <c r="G37" s="23"/>
    </row>
    <row r="38" spans="1:7" ht="33.950000000000003" customHeight="1">
      <c r="A38" s="84" t="s">
        <v>65</v>
      </c>
      <c r="B38" s="84"/>
      <c r="C38" s="84"/>
      <c r="D38" s="84"/>
      <c r="E38" s="84"/>
      <c r="F38" s="84"/>
      <c r="G38" s="84"/>
    </row>
    <row r="39" spans="1:7" ht="33.950000000000003" customHeight="1">
      <c r="A39" s="84"/>
      <c r="B39" s="84"/>
      <c r="C39" s="84"/>
      <c r="D39" s="84"/>
      <c r="E39" s="84"/>
      <c r="F39" s="84"/>
      <c r="G39" s="84"/>
    </row>
  </sheetData>
  <mergeCells count="6">
    <mergeCell ref="A38:G39"/>
    <mergeCell ref="A1:G1"/>
    <mergeCell ref="A6:G6"/>
    <mergeCell ref="A34:F34"/>
    <mergeCell ref="A35:F35"/>
    <mergeCell ref="A36:F3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topLeftCell="A25" workbookViewId="0">
      <selection activeCell="I38" sqref="I38"/>
    </sheetView>
  </sheetViews>
  <sheetFormatPr defaultRowHeight="14.25"/>
  <cols>
    <col min="1" max="1" width="6" customWidth="1"/>
    <col min="2" max="2" width="18" customWidth="1"/>
    <col min="3" max="3" width="27" customWidth="1"/>
    <col min="4" max="4" width="11" customWidth="1"/>
    <col min="5" max="5" width="12" customWidth="1"/>
    <col min="6" max="7" width="15" customWidth="1"/>
  </cols>
  <sheetData>
    <row r="1" spans="1:7" ht="27.95" customHeight="1">
      <c r="A1" s="96" t="s">
        <v>176</v>
      </c>
      <c r="B1" s="85"/>
      <c r="C1" s="85"/>
      <c r="D1" s="85"/>
      <c r="E1" s="85"/>
      <c r="F1" s="85"/>
      <c r="G1" s="85"/>
    </row>
    <row r="2" spans="1:7" ht="15">
      <c r="A2" s="1" t="s">
        <v>19</v>
      </c>
      <c r="B2" s="2"/>
      <c r="C2" s="2"/>
      <c r="D2" s="2"/>
      <c r="E2" s="2"/>
      <c r="F2" s="3">
        <f>SUM(G8:G32)</f>
        <v>11222400</v>
      </c>
      <c r="G2" s="4"/>
    </row>
    <row r="3" spans="1:7" ht="15">
      <c r="A3" s="5" t="s">
        <v>20</v>
      </c>
      <c r="B3" s="6"/>
      <c r="C3" s="6"/>
      <c r="D3" s="6"/>
      <c r="E3" s="6"/>
      <c r="F3" s="7">
        <f>$B$5*1900</f>
        <v>425600</v>
      </c>
      <c r="G3" s="8"/>
    </row>
    <row r="4" spans="1:7" ht="15">
      <c r="A4" s="5" t="s">
        <v>21</v>
      </c>
      <c r="B4" s="6"/>
      <c r="C4" s="6"/>
      <c r="D4" s="6"/>
      <c r="E4" s="6"/>
      <c r="F4" s="7">
        <f>F2+F3</f>
        <v>11648000</v>
      </c>
      <c r="G4" s="8"/>
    </row>
    <row r="5" spans="1:7" ht="15">
      <c r="A5" s="9" t="s">
        <v>4</v>
      </c>
      <c r="B5" s="10">
        <v>224</v>
      </c>
      <c r="C5" s="10" t="s">
        <v>5</v>
      </c>
      <c r="D5" s="10">
        <v>52000</v>
      </c>
      <c r="E5" s="11" t="s">
        <v>22</v>
      </c>
      <c r="F5" s="12">
        <f>B5*D5</f>
        <v>11648000</v>
      </c>
      <c r="G5" s="13"/>
    </row>
    <row r="6" spans="1:7" ht="48" customHeight="1">
      <c r="A6" s="113" t="s">
        <v>177</v>
      </c>
      <c r="B6" s="83"/>
      <c r="C6" s="83"/>
      <c r="D6" s="83"/>
      <c r="E6" s="83"/>
      <c r="F6" s="86"/>
      <c r="G6" s="86"/>
    </row>
    <row r="7" spans="1:7" ht="15">
      <c r="A7" s="14" t="s">
        <v>2</v>
      </c>
      <c r="B7" s="14" t="s">
        <v>23</v>
      </c>
      <c r="C7" s="14" t="s">
        <v>24</v>
      </c>
      <c r="D7" s="14" t="s">
        <v>25</v>
      </c>
      <c r="E7" s="97" t="s">
        <v>26</v>
      </c>
      <c r="F7" s="99" t="s">
        <v>27</v>
      </c>
      <c r="G7" s="99" t="s">
        <v>28</v>
      </c>
    </row>
    <row r="8" spans="1:7" ht="15">
      <c r="A8" s="16">
        <v>1</v>
      </c>
      <c r="B8" s="16" t="s">
        <v>29</v>
      </c>
      <c r="C8" s="17" t="s">
        <v>82</v>
      </c>
      <c r="D8" s="37" t="s">
        <v>39</v>
      </c>
      <c r="E8" s="132">
        <v>45</v>
      </c>
      <c r="F8" s="133">
        <v>12000</v>
      </c>
      <c r="G8" s="134">
        <f>E8*F8</f>
        <v>540000</v>
      </c>
    </row>
    <row r="9" spans="1:7" ht="15">
      <c r="A9" s="16">
        <v>2</v>
      </c>
      <c r="B9" s="16" t="s">
        <v>29</v>
      </c>
      <c r="C9" s="17" t="s">
        <v>45</v>
      </c>
      <c r="D9" s="37" t="s">
        <v>39</v>
      </c>
      <c r="E9" s="132">
        <v>8</v>
      </c>
      <c r="F9" s="133">
        <v>115000</v>
      </c>
      <c r="G9" s="134">
        <f>E9*F9</f>
        <v>920000</v>
      </c>
    </row>
    <row r="10" spans="1:7" ht="15">
      <c r="A10" s="16">
        <v>3</v>
      </c>
      <c r="B10" s="16" t="s">
        <v>29</v>
      </c>
      <c r="C10" s="17" t="s">
        <v>103</v>
      </c>
      <c r="D10" s="37" t="s">
        <v>39</v>
      </c>
      <c r="E10" s="132">
        <v>7</v>
      </c>
      <c r="F10" s="133">
        <v>130000</v>
      </c>
      <c r="G10" s="134">
        <f>E10*F10</f>
        <v>910000</v>
      </c>
    </row>
    <row r="11" spans="1:7" ht="15">
      <c r="A11" s="16">
        <v>4</v>
      </c>
      <c r="B11" s="16" t="s">
        <v>29</v>
      </c>
      <c r="C11" s="17" t="s">
        <v>77</v>
      </c>
      <c r="D11" s="37" t="s">
        <v>39</v>
      </c>
      <c r="E11" s="132">
        <v>7</v>
      </c>
      <c r="F11" s="134">
        <v>12000</v>
      </c>
      <c r="G11" s="134">
        <f>E11*F11</f>
        <v>84000</v>
      </c>
    </row>
    <row r="12" spans="1:7" ht="15">
      <c r="A12" s="16">
        <v>5</v>
      </c>
      <c r="B12" s="16" t="s">
        <v>29</v>
      </c>
      <c r="C12" s="17" t="s">
        <v>83</v>
      </c>
      <c r="D12" s="37" t="s">
        <v>36</v>
      </c>
      <c r="E12" s="132"/>
      <c r="F12" s="134"/>
      <c r="G12" s="134">
        <v>122000</v>
      </c>
    </row>
    <row r="13" spans="1:7" ht="15">
      <c r="A13" s="16">
        <v>6</v>
      </c>
      <c r="B13" s="16" t="s">
        <v>37</v>
      </c>
      <c r="C13" s="17" t="s">
        <v>92</v>
      </c>
      <c r="D13" s="37" t="s">
        <v>39</v>
      </c>
      <c r="E13" s="132">
        <v>18</v>
      </c>
      <c r="F13" s="133">
        <v>12000</v>
      </c>
      <c r="G13" s="134">
        <f t="shared" ref="G13:G32" si="0">E13*F13</f>
        <v>216000</v>
      </c>
    </row>
    <row r="14" spans="1:7" ht="15">
      <c r="A14" s="16">
        <v>7</v>
      </c>
      <c r="B14" s="16" t="s">
        <v>37</v>
      </c>
      <c r="C14" s="17" t="s">
        <v>84</v>
      </c>
      <c r="D14" s="37" t="s">
        <v>39</v>
      </c>
      <c r="E14" s="132">
        <v>18</v>
      </c>
      <c r="F14" s="133">
        <v>12000</v>
      </c>
      <c r="G14" s="134">
        <f t="shared" si="0"/>
        <v>216000</v>
      </c>
    </row>
    <row r="15" spans="1:7" ht="15">
      <c r="A15" s="16">
        <v>8</v>
      </c>
      <c r="B15" s="16" t="s">
        <v>37</v>
      </c>
      <c r="C15" s="17" t="s">
        <v>77</v>
      </c>
      <c r="D15" s="37" t="s">
        <v>39</v>
      </c>
      <c r="E15" s="132">
        <v>18</v>
      </c>
      <c r="F15" s="133">
        <v>12000</v>
      </c>
      <c r="G15" s="134">
        <f t="shared" si="0"/>
        <v>216000</v>
      </c>
    </row>
    <row r="16" spans="1:7" ht="15">
      <c r="A16" s="16">
        <v>9</v>
      </c>
      <c r="B16" s="16" t="s">
        <v>37</v>
      </c>
      <c r="C16" s="17" t="s">
        <v>110</v>
      </c>
      <c r="D16" s="37" t="s">
        <v>44</v>
      </c>
      <c r="E16" s="132">
        <v>3</v>
      </c>
      <c r="F16" s="133">
        <v>6000</v>
      </c>
      <c r="G16" s="134">
        <f t="shared" si="0"/>
        <v>18000</v>
      </c>
    </row>
    <row r="17" spans="1:7" ht="15">
      <c r="A17" s="16">
        <v>10</v>
      </c>
      <c r="B17" s="16" t="s">
        <v>37</v>
      </c>
      <c r="C17" s="17" t="s">
        <v>94</v>
      </c>
      <c r="D17" s="37" t="s">
        <v>39</v>
      </c>
      <c r="E17" s="132">
        <v>10</v>
      </c>
      <c r="F17" s="133">
        <v>12000</v>
      </c>
      <c r="G17" s="134">
        <f t="shared" si="0"/>
        <v>120000</v>
      </c>
    </row>
    <row r="18" spans="1:7" ht="15">
      <c r="A18" s="16">
        <v>11</v>
      </c>
      <c r="B18" s="16" t="s">
        <v>37</v>
      </c>
      <c r="C18" s="17" t="s">
        <v>105</v>
      </c>
      <c r="D18" s="37" t="s">
        <v>39</v>
      </c>
      <c r="E18" s="132">
        <v>6</v>
      </c>
      <c r="F18" s="133">
        <v>17000</v>
      </c>
      <c r="G18" s="134">
        <f t="shared" si="0"/>
        <v>102000</v>
      </c>
    </row>
    <row r="19" spans="1:7" ht="15">
      <c r="A19" s="16">
        <v>12</v>
      </c>
      <c r="B19" s="16" t="s">
        <v>37</v>
      </c>
      <c r="C19" s="17" t="s">
        <v>32</v>
      </c>
      <c r="D19" s="37" t="s">
        <v>39</v>
      </c>
      <c r="E19" s="132">
        <v>0</v>
      </c>
      <c r="F19" s="133">
        <v>125000</v>
      </c>
      <c r="G19" s="134">
        <f t="shared" si="0"/>
        <v>0</v>
      </c>
    </row>
    <row r="20" spans="1:7" ht="15">
      <c r="A20" s="16">
        <v>13</v>
      </c>
      <c r="B20" s="16" t="s">
        <v>37</v>
      </c>
      <c r="C20" s="17" t="s">
        <v>107</v>
      </c>
      <c r="D20" s="37" t="s">
        <v>39</v>
      </c>
      <c r="E20" s="132">
        <v>4</v>
      </c>
      <c r="F20" s="133">
        <v>80000</v>
      </c>
      <c r="G20" s="134">
        <f t="shared" si="0"/>
        <v>320000</v>
      </c>
    </row>
    <row r="21" spans="1:7" ht="15">
      <c r="A21" s="16">
        <v>14</v>
      </c>
      <c r="B21" s="16" t="s">
        <v>37</v>
      </c>
      <c r="C21" s="17" t="s">
        <v>45</v>
      </c>
      <c r="D21" s="37" t="s">
        <v>39</v>
      </c>
      <c r="E21" s="132">
        <v>20</v>
      </c>
      <c r="F21" s="133">
        <v>115000</v>
      </c>
      <c r="G21" s="134">
        <f t="shared" si="0"/>
        <v>2300000</v>
      </c>
    </row>
    <row r="22" spans="1:7" ht="15">
      <c r="A22" s="16">
        <v>15</v>
      </c>
      <c r="B22" s="16" t="s">
        <v>37</v>
      </c>
      <c r="C22" s="17" t="s">
        <v>111</v>
      </c>
      <c r="D22" s="37" t="s">
        <v>39</v>
      </c>
      <c r="E22" s="132">
        <v>16</v>
      </c>
      <c r="F22" s="133">
        <v>95000</v>
      </c>
      <c r="G22" s="134">
        <f>E22*F22</f>
        <v>1520000</v>
      </c>
    </row>
    <row r="23" spans="1:7" ht="15">
      <c r="A23" s="16">
        <v>16</v>
      </c>
      <c r="B23" s="16" t="s">
        <v>37</v>
      </c>
      <c r="C23" s="17" t="s">
        <v>112</v>
      </c>
      <c r="D23" s="37" t="s">
        <v>39</v>
      </c>
      <c r="E23" s="132">
        <v>16</v>
      </c>
      <c r="F23" s="133">
        <v>80000</v>
      </c>
      <c r="G23" s="134">
        <f>E23*F23</f>
        <v>1280000</v>
      </c>
    </row>
    <row r="24" spans="1:7" ht="15">
      <c r="A24" s="16">
        <v>17</v>
      </c>
      <c r="B24" s="16" t="s">
        <v>37</v>
      </c>
      <c r="C24" s="17" t="s">
        <v>113</v>
      </c>
      <c r="D24" s="37" t="s">
        <v>39</v>
      </c>
      <c r="E24" s="132">
        <v>16</v>
      </c>
      <c r="F24" s="133">
        <v>80000</v>
      </c>
      <c r="G24" s="134">
        <f t="shared" si="0"/>
        <v>1280000</v>
      </c>
    </row>
    <row r="25" spans="1:7" ht="15">
      <c r="A25" s="16">
        <v>18</v>
      </c>
      <c r="B25" s="16" t="s">
        <v>37</v>
      </c>
      <c r="C25" s="17" t="s">
        <v>51</v>
      </c>
      <c r="D25" s="37" t="s">
        <v>39</v>
      </c>
      <c r="E25" s="132">
        <v>3</v>
      </c>
      <c r="F25" s="133">
        <v>140000</v>
      </c>
      <c r="G25" s="134">
        <f t="shared" si="0"/>
        <v>420000</v>
      </c>
    </row>
    <row r="26" spans="1:7" ht="15">
      <c r="A26" s="16">
        <v>19</v>
      </c>
      <c r="B26" s="16" t="s">
        <v>37</v>
      </c>
      <c r="C26" s="17" t="s">
        <v>53</v>
      </c>
      <c r="D26" s="37" t="s">
        <v>54</v>
      </c>
      <c r="E26" s="132">
        <v>6</v>
      </c>
      <c r="F26" s="133">
        <v>16000</v>
      </c>
      <c r="G26" s="134">
        <f t="shared" si="0"/>
        <v>96000</v>
      </c>
    </row>
    <row r="27" spans="1:7" ht="15">
      <c r="A27" s="16">
        <v>20</v>
      </c>
      <c r="B27" s="16" t="s">
        <v>37</v>
      </c>
      <c r="C27" s="17" t="s">
        <v>55</v>
      </c>
      <c r="D27" s="37" t="s">
        <v>54</v>
      </c>
      <c r="E27" s="132">
        <v>5</v>
      </c>
      <c r="F27" s="133">
        <v>48000</v>
      </c>
      <c r="G27" s="134">
        <f t="shared" si="0"/>
        <v>240000</v>
      </c>
    </row>
    <row r="28" spans="1:7" ht="15">
      <c r="A28" s="16">
        <v>21</v>
      </c>
      <c r="B28" s="16" t="s">
        <v>37</v>
      </c>
      <c r="C28" s="17" t="s">
        <v>56</v>
      </c>
      <c r="D28" s="37" t="s">
        <v>57</v>
      </c>
      <c r="E28" s="132">
        <v>3</v>
      </c>
      <c r="F28" s="133">
        <v>8000</v>
      </c>
      <c r="G28" s="134">
        <f t="shared" si="0"/>
        <v>24000</v>
      </c>
    </row>
    <row r="29" spans="1:7" ht="15">
      <c r="A29" s="16">
        <v>22</v>
      </c>
      <c r="B29" s="16" t="s">
        <v>37</v>
      </c>
      <c r="C29" s="17" t="s">
        <v>58</v>
      </c>
      <c r="D29" s="37" t="s">
        <v>39</v>
      </c>
      <c r="E29" s="132">
        <v>1</v>
      </c>
      <c r="F29" s="133">
        <v>65000</v>
      </c>
      <c r="G29" s="134">
        <f t="shared" si="0"/>
        <v>65000</v>
      </c>
    </row>
    <row r="30" spans="1:7" ht="15">
      <c r="A30" s="16">
        <v>23</v>
      </c>
      <c r="B30" s="16" t="s">
        <v>37</v>
      </c>
      <c r="C30" s="17" t="s">
        <v>59</v>
      </c>
      <c r="D30" s="37" t="s">
        <v>39</v>
      </c>
      <c r="E30" s="132">
        <v>1.3</v>
      </c>
      <c r="F30" s="133">
        <v>27000</v>
      </c>
      <c r="G30" s="134">
        <f t="shared" si="0"/>
        <v>35100</v>
      </c>
    </row>
    <row r="31" spans="1:7" ht="15">
      <c r="A31" s="16">
        <v>24</v>
      </c>
      <c r="B31" s="16" t="s">
        <v>37</v>
      </c>
      <c r="C31" s="17" t="s">
        <v>60</v>
      </c>
      <c r="D31" s="37" t="s">
        <v>36</v>
      </c>
      <c r="E31" s="132"/>
      <c r="F31" s="134"/>
      <c r="G31" s="134">
        <v>154300</v>
      </c>
    </row>
    <row r="32" spans="1:7" ht="15">
      <c r="A32" s="16">
        <v>25</v>
      </c>
      <c r="B32" s="16" t="s">
        <v>37</v>
      </c>
      <c r="C32" s="17" t="s">
        <v>61</v>
      </c>
      <c r="D32" s="37" t="s">
        <v>54</v>
      </c>
      <c r="E32" s="132">
        <v>2</v>
      </c>
      <c r="F32" s="133">
        <v>12000</v>
      </c>
      <c r="G32" s="134">
        <f t="shared" si="0"/>
        <v>24000</v>
      </c>
    </row>
    <row r="33" spans="1:7" ht="15">
      <c r="A33" s="87" t="s">
        <v>62</v>
      </c>
      <c r="B33" s="87"/>
      <c r="C33" s="87"/>
      <c r="D33" s="87"/>
      <c r="E33" s="114"/>
      <c r="F33" s="115"/>
      <c r="G33" s="123">
        <f>SUM(G8:G32)</f>
        <v>11222400</v>
      </c>
    </row>
    <row r="34" spans="1:7" ht="15">
      <c r="A34" s="90" t="s">
        <v>63</v>
      </c>
      <c r="B34" s="90"/>
      <c r="C34" s="90"/>
      <c r="D34" s="90"/>
      <c r="E34" s="91"/>
      <c r="F34" s="92"/>
      <c r="G34" s="21">
        <f>$B$5*1900</f>
        <v>425600</v>
      </c>
    </row>
    <row r="35" spans="1:7" ht="15">
      <c r="A35" s="81" t="s">
        <v>64</v>
      </c>
      <c r="B35" s="81"/>
      <c r="C35" s="81"/>
      <c r="D35" s="81"/>
      <c r="E35" s="93"/>
      <c r="F35" s="82"/>
      <c r="G35" s="22">
        <f>G33+G34</f>
        <v>11648000</v>
      </c>
    </row>
    <row r="36" spans="1:7">
      <c r="A36" s="23"/>
      <c r="B36" s="23"/>
      <c r="C36" s="23"/>
      <c r="D36" s="23"/>
      <c r="E36" s="23"/>
      <c r="F36" s="23"/>
      <c r="G36" s="23"/>
    </row>
    <row r="37" spans="1:7" ht="33.950000000000003" customHeight="1">
      <c r="A37" s="84" t="s">
        <v>65</v>
      </c>
      <c r="B37" s="84"/>
      <c r="C37" s="84"/>
      <c r="D37" s="84"/>
      <c r="E37" s="84"/>
      <c r="F37" s="84"/>
      <c r="G37" s="84"/>
    </row>
    <row r="38" spans="1:7" ht="33.950000000000003" customHeight="1">
      <c r="A38" s="84"/>
      <c r="B38" s="84"/>
      <c r="C38" s="84"/>
      <c r="D38" s="84"/>
      <c r="E38" s="84"/>
      <c r="F38" s="84"/>
      <c r="G38" s="84"/>
    </row>
  </sheetData>
  <mergeCells count="6">
    <mergeCell ref="A37:G38"/>
    <mergeCell ref="A1:G1"/>
    <mergeCell ref="A6:G6"/>
    <mergeCell ref="A33:F33"/>
    <mergeCell ref="A34:F34"/>
    <mergeCell ref="A35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THỰC ĐƠN</vt:lpstr>
      <vt:lpstr>Tổng hợp tuần</vt:lpstr>
      <vt:lpstr>T2</vt:lpstr>
      <vt:lpstr>T3</vt:lpstr>
      <vt:lpstr>T4</vt:lpstr>
      <vt:lpstr>T5</vt:lpstr>
      <vt:lpstr>T6</vt:lpstr>
      <vt:lpstr>T7</vt:lpstr>
      <vt:lpstr>CN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ADMIN</cp:lastModifiedBy>
  <cp:lastPrinted>2026-09-07T01:52:35Z</cp:lastPrinted>
  <dcterms:created xsi:type="dcterms:W3CDTF">2026-08-11T03:12:41Z</dcterms:created>
  <dcterms:modified xsi:type="dcterms:W3CDTF">2026-09-11T02:51:53Z</dcterms:modified>
</cp:coreProperties>
</file>