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MAY\HỒ SƠ QUẢN LÝ NỘI TRÚ 2026-2027\CUNG ỨNG LTTP\"/>
    </mc:Choice>
  </mc:AlternateContent>
  <xr:revisionPtr revIDLastSave="0" documentId="13_ncr:1_{CB5D8CC8-46A2-48EF-B16E-39130FE94D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HỰC ĐƠN" sheetId="9" r:id="rId1"/>
    <sheet name="Tổng hợp tuần" sheetId="1" r:id="rId2"/>
    <sheet name="T2" sheetId="2" r:id="rId3"/>
    <sheet name="T3" sheetId="3" r:id="rId4"/>
    <sheet name="T4" sheetId="4" r:id="rId5"/>
    <sheet name="T5" sheetId="5" r:id="rId6"/>
    <sheet name="T6" sheetId="6" r:id="rId7"/>
    <sheet name="T7" sheetId="7" r:id="rId8"/>
    <sheet name="CN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9" l="1"/>
  <c r="F7" i="9" s="1"/>
  <c r="F6" i="9"/>
  <c r="G34" i="8" l="1"/>
  <c r="G32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1" i="8"/>
  <c r="G10" i="8"/>
  <c r="G9" i="8"/>
  <c r="G8" i="8"/>
  <c r="F5" i="8"/>
  <c r="F3" i="8"/>
  <c r="G35" i="7"/>
  <c r="G33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1" i="7"/>
  <c r="G10" i="7"/>
  <c r="G9" i="7"/>
  <c r="G8" i="7"/>
  <c r="F5" i="7"/>
  <c r="F3" i="7"/>
  <c r="G32" i="6"/>
  <c r="G30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9" i="6"/>
  <c r="G8" i="6"/>
  <c r="F5" i="6"/>
  <c r="F3" i="6"/>
  <c r="G34" i="5"/>
  <c r="G32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0" i="5"/>
  <c r="G9" i="5"/>
  <c r="F2" i="5" s="1"/>
  <c r="G8" i="5"/>
  <c r="F5" i="5"/>
  <c r="F3" i="5"/>
  <c r="G32" i="4"/>
  <c r="G30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0" i="4"/>
  <c r="G9" i="4"/>
  <c r="G8" i="4"/>
  <c r="F5" i="4"/>
  <c r="F3" i="4"/>
  <c r="G36" i="3"/>
  <c r="G34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1" i="3"/>
  <c r="G10" i="3"/>
  <c r="G9" i="3"/>
  <c r="G8" i="3"/>
  <c r="F5" i="3"/>
  <c r="F3" i="3"/>
  <c r="F7" i="1" s="1"/>
  <c r="G33" i="2"/>
  <c r="G31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0" i="2"/>
  <c r="G9" i="2"/>
  <c r="G8" i="2"/>
  <c r="F5" i="2"/>
  <c r="F3" i="2"/>
  <c r="F6" i="1" s="1"/>
  <c r="F13" i="1" s="1"/>
  <c r="F12" i="1"/>
  <c r="F11" i="1"/>
  <c r="F10" i="1"/>
  <c r="F9" i="1"/>
  <c r="F8" i="1"/>
  <c r="G33" i="8" l="1"/>
  <c r="G35" i="8" s="1"/>
  <c r="G33" i="5"/>
  <c r="G35" i="5" s="1"/>
  <c r="G34" i="7"/>
  <c r="G36" i="7" s="1"/>
  <c r="F2" i="8"/>
  <c r="F4" i="8" s="1"/>
  <c r="G12" i="1" s="1"/>
  <c r="H12" i="1" s="1"/>
  <c r="F2" i="4"/>
  <c r="F2" i="2"/>
  <c r="F2" i="6"/>
  <c r="F4" i="6" s="1"/>
  <c r="G10" i="1" s="1"/>
  <c r="H10" i="1" s="1"/>
  <c r="F2" i="7"/>
  <c r="E11" i="1" s="1"/>
  <c r="G31" i="6"/>
  <c r="G33" i="6" s="1"/>
  <c r="G32" i="2"/>
  <c r="G34" i="2" s="1"/>
  <c r="F2" i="3"/>
  <c r="E7" i="1" s="1"/>
  <c r="F4" i="2"/>
  <c r="G6" i="1" s="1"/>
  <c r="E6" i="1"/>
  <c r="E10" i="1"/>
  <c r="F4" i="7"/>
  <c r="G11" i="1" s="1"/>
  <c r="H11" i="1" s="1"/>
  <c r="F4" i="3"/>
  <c r="G7" i="1" s="1"/>
  <c r="H7" i="1" s="1"/>
  <c r="E8" i="1"/>
  <c r="F4" i="4"/>
  <c r="G8" i="1" s="1"/>
  <c r="H8" i="1" s="1"/>
  <c r="E9" i="1"/>
  <c r="F4" i="5"/>
  <c r="G9" i="1" s="1"/>
  <c r="H9" i="1" s="1"/>
  <c r="G35" i="3"/>
  <c r="G37" i="3" s="1"/>
  <c r="G31" i="4"/>
  <c r="G33" i="4" s="1"/>
  <c r="E12" i="1" l="1"/>
  <c r="E13" i="1" s="1"/>
  <c r="H6" i="1"/>
  <c r="H13" i="1" s="1"/>
  <c r="G13" i="1"/>
</calcChain>
</file>

<file path=xl/sharedStrings.xml><?xml version="1.0" encoding="utf-8"?>
<sst xmlns="http://schemas.openxmlformats.org/spreadsheetml/2006/main" count="716" uniqueCount="168">
  <si>
    <t>TRƯỜNG PTDTNT THCS VÀ THPT VĨNH THẠNH</t>
  </si>
  <si>
    <t>Mẫu thực đơn tuần áp dụng lặp lại – Khối THCS</t>
  </si>
  <si>
    <t>STT</t>
  </si>
  <si>
    <t>Ngày</t>
  </si>
  <si>
    <t>Số suất</t>
  </si>
  <si>
    <t>Mức ăn/suất</t>
  </si>
  <si>
    <t>Tiền thực phẩm</t>
  </si>
  <si>
    <t>Chất đốt (Gas)</t>
  </si>
  <si>
    <t>Tổng kinh phí</t>
  </si>
  <si>
    <t>Chênh lệch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</si>
  <si>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</si>
  <si>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</si>
  <si>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</si>
  <si>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</si>
  <si>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</si>
  <si>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</si>
  <si>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</si>
  <si>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TỔNG CỘNG TUẦN</t>
  </si>
  <si>
    <t>Ghi chú: Tiền thực phẩm là 50.100 đồng/học sinh/ngày; kinh phí chất đốt (Gas) là 1.900 đồng/học sinh/ngày. Tổng mức ăn: 52.000 đồng/học sinh/ngày. Với 224 học sinh, chi phí Gas là 425.600 đồng/ngày và 2.979.200 đồng/tuần.</t>
  </si>
  <si>
    <t>PHÂN RÃ CHI TIẾT THỨ HAI</t>
  </si>
  <si>
    <t>Theo bảng giá chi tiết</t>
  </si>
  <si>
    <t>Chất đốt (Gas): 1.900 đồng/học sinh/ngày</t>
  </si>
  <si>
    <t>Tổng kinh phí trong ngày</t>
  </si>
  <si>
    <t>Dự toán ngày</t>
  </si>
  <si>
    <t>Thực đơn: Sáng: Mì tôm thịt nạc, trứng cút | Trưa: Canh bí đao nấu thịt; Thịt kho tôm; Cá chim kho sả; Thịt bò xào su su | Chiều: Canh bầu nấu tôm; Thịt kho đậu; Cá ngừ sốt cà chua; Rau cải xào thịt nạc</t>
  </si>
  <si>
    <t>Bữa ăn</t>
  </si>
  <si>
    <t>Tên thực phẩm</t>
  </si>
  <si>
    <t>ĐVT</t>
  </si>
  <si>
    <t>Số lượng</t>
  </si>
  <si>
    <t>Đơn giá</t>
  </si>
  <si>
    <t>Thành tiền</t>
  </si>
  <si>
    <t>Bữa sáng</t>
  </si>
  <si>
    <t>Mì tôm nước thịt</t>
  </si>
  <si>
    <t>Gói</t>
  </si>
  <si>
    <t>Thịt nạc</t>
  </si>
  <si>
    <t>kg</t>
  </si>
  <si>
    <t>Trứng cút</t>
  </si>
  <si>
    <t>Gia vị</t>
  </si>
  <si>
    <t>Khoán</t>
  </si>
  <si>
    <t>Bữa trưa + chiều</t>
  </si>
  <si>
    <t>Bí đao</t>
  </si>
  <si>
    <t>Kg</t>
  </si>
  <si>
    <t>Bầu</t>
  </si>
  <si>
    <t>Su su</t>
  </si>
  <si>
    <t>Rau cải</t>
  </si>
  <si>
    <t>Rau nêm</t>
  </si>
  <si>
    <t>Bó</t>
  </si>
  <si>
    <t>Thịt ba chỉ</t>
  </si>
  <si>
    <t>Thịt bò</t>
  </si>
  <si>
    <t>Đậu khuôn</t>
  </si>
  <si>
    <t>miếng</t>
  </si>
  <si>
    <t>Cá chim</t>
  </si>
  <si>
    <t>Cá ngừ nhỏ</t>
  </si>
  <si>
    <t>Tôm nhỏ</t>
  </si>
  <si>
    <t>Tôm lớn</t>
  </si>
  <si>
    <t>Nước mắm</t>
  </si>
  <si>
    <t>Lít</t>
  </si>
  <si>
    <t>Dầu ăn</t>
  </si>
  <si>
    <t>Muối</t>
  </si>
  <si>
    <t>Bì</t>
  </si>
  <si>
    <t>Bột ngọt</t>
  </si>
  <si>
    <t>Đường</t>
  </si>
  <si>
    <t>Hành, tiêu, ớt, tỏi…</t>
  </si>
  <si>
    <t>Nước rửa chén</t>
  </si>
  <si>
    <t>CỘNG THEO BẢNG GIÁ CHI TIẾT</t>
  </si>
  <si>
    <t>CHI PHÍ CHẤT ĐỐT (GAS): 1.900 ĐỒNG/HỌC SINH/NGÀY</t>
  </si>
  <si>
    <t>TỔNG KINH PHÍ NGÀY</t>
  </si>
  <si>
    <t>Lưu ý: Các dòng có ĐVT “Khoán” là khoản gia vị/rau thơm theo số tiền trọn gói trong bảng giá gốc. Chi phí chất đốt (Gas) được tính riêng: 224 học sinh × 1.900 đồng = 425.600 đồng/ngày.</t>
  </si>
  <si>
    <t>PHÂN RÃ CHI TIẾT THỨ BA</t>
  </si>
  <si>
    <t>Thực đơn: Sáng: Bánh canh xương heo, thịt nạc | Trưa: Canh bí đỏ nấu thịt; Thịt gà kho sả; Mực xào; Rau muống xào thịt bò | Chiều: Canh chua đầu cá hồi; Thịt kho trứng; Cá nục sốt cà chua; Dưa leo xào thịt nạc</t>
  </si>
  <si>
    <t>Bánh Canh</t>
  </si>
  <si>
    <t>Trứng Cút</t>
  </si>
  <si>
    <t>Quả</t>
  </si>
  <si>
    <t>Chả cá</t>
  </si>
  <si>
    <t>Xương heo</t>
  </si>
  <si>
    <t>Bí đỏ</t>
  </si>
  <si>
    <t>Cà chua</t>
  </si>
  <si>
    <t>Giá</t>
  </si>
  <si>
    <t>Lá giang</t>
  </si>
  <si>
    <t>Trứng Vịt</t>
  </si>
  <si>
    <t>Rau muống</t>
  </si>
  <si>
    <t>Dưa leo</t>
  </si>
  <si>
    <t>Thịt gà loại 2</t>
  </si>
  <si>
    <t>Cá nục tươi</t>
  </si>
  <si>
    <t>Đầu cá Hồi</t>
  </si>
  <si>
    <t>Mực tươi</t>
  </si>
  <si>
    <t>PHÂN RÃ CHI TIẾT THỨ TƯ</t>
  </si>
  <si>
    <t>Thực đơn: Sáng: Bún nước thịt | Trưa: Canh đu đủ nấu xương heo; Thịt kho tôm; Cá basa kho sả; Bắp sú xào thịt bò | Chiều: Canh bí xanh nấu thịt; Thịt xào lăn; Cá ngừ kho ngọt; Su su xào thịt nạc</t>
  </si>
  <si>
    <t>Bún tươi</t>
  </si>
  <si>
    <t>Gia vị, rau thơm</t>
  </si>
  <si>
    <t>Đu đủ</t>
  </si>
  <si>
    <t>Bí xanh</t>
  </si>
  <si>
    <t>Bắp sú</t>
  </si>
  <si>
    <t>Xương Heo</t>
  </si>
  <si>
    <t>Cá basa</t>
  </si>
  <si>
    <t>Cá ngừ luộc</t>
  </si>
  <si>
    <t>PHÂN RÃ CHI TIẾT THỨ NĂM</t>
  </si>
  <si>
    <t>Thực đơn: Sáng: Bánh hỏi, lòng heo, thịt heo luộc | Trưa: Canh mướp nấu tôm; Thịt gà kho sả; Cá hố kho; Dưa leo xào thịt nạc | Chiều: Canh cải thảo nấu thịt; Thịt kho dưa cải; Cá ngừ sốt cà; Bún, măng, giá xào thịt nạc</t>
  </si>
  <si>
    <t>Bánh hỏi</t>
  </si>
  <si>
    <t>Lòng heo</t>
  </si>
  <si>
    <t>Mướp</t>
  </si>
  <si>
    <t>Cải thảo</t>
  </si>
  <si>
    <t>Bún</t>
  </si>
  <si>
    <t>Dưa cải</t>
  </si>
  <si>
    <t>Cá hố</t>
  </si>
  <si>
    <t>Cá ngừ tươi</t>
  </si>
  <si>
    <t>PHÂN RÃ CHI TIẾT THỨ SÁU</t>
  </si>
  <si>
    <t>Thực đơn: Sáng: Mì tôm nấu thịt bò | Trưa: Canh bầu nấu tôm; Thịt heo kho chả; Mực xào; Đậu Hà Lan xào thịt bò | Chiều: Canh cải nấu thịt; Thịt kho trứng; Cá nục kho ngọt; Cà xào thịt ba chỉ</t>
  </si>
  <si>
    <t>Mì tôm</t>
  </si>
  <si>
    <t>Đậu Hà lan</t>
  </si>
  <si>
    <t>Cà</t>
  </si>
  <si>
    <t>bó</t>
  </si>
  <si>
    <t>Trứng</t>
  </si>
  <si>
    <t>Chả lụa</t>
  </si>
  <si>
    <t>PHÂN RÃ CHI TIẾT THỨ BẢY</t>
  </si>
  <si>
    <t>Thực đơn: Sáng: Bánh canh tôm, xương, trứng cút | Trưa: Canh bí đỏ nấu thịt; Thịt kho đậu; Cá chim kho; Bắp sú xào thịt nạc | Chiều: Canh bí đao nấu xương heo; Thịt kho măng; Cá ngừ sốt cà; Cải ngọt xào hải sản</t>
  </si>
  <si>
    <t>Tôm</t>
  </si>
  <si>
    <t>Măng</t>
  </si>
  <si>
    <t>Miếng</t>
  </si>
  <si>
    <t>Xương</t>
  </si>
  <si>
    <t>Cá Chim</t>
  </si>
  <si>
    <t>Cá ngừ lớn</t>
  </si>
  <si>
    <t>PHÂN RÃ CHI TIẾT CHỦ NHẬT</t>
  </si>
  <si>
    <t>Thực đơn: Sáng: Bún khô, thịt luộc, chả lụa, dưa leo, mắm đậu | Trưa: Canh mướp nấu tôm; Thịt gà kho sả; Cá hố kho; Dưa leo xào thịt nạc | Chiều: Canh đu đủ nấu xương; Thịt xào lăn; Cá nục sốt cà; Bún, măng, giá xào thịt nạc</t>
  </si>
  <si>
    <t>Rau thơm</t>
  </si>
  <si>
    <t>Thịt Gà loại 2</t>
  </si>
  <si>
    <t>Cá Hố</t>
  </si>
  <si>
    <t>Cá Nục luộc</t>
  </si>
  <si>
    <t>TỔNG HỢP PHÂN RÃ KINH PHÍ THỰC ĐƠN THEO NGÀY
NĂM HỌC 2026-2027</t>
  </si>
  <si>
    <t>THỰC ĐƠN ĂN HỌC SINH DÂN TỘC NỘI TRÚ 
NĂM HỌC 2026-2027</t>
  </si>
  <si>
    <t>Số suất ăn/ngày</t>
  </si>
  <si>
    <t>Số ngày</t>
  </si>
  <si>
    <t>Tiền ăn/suất/ngày</t>
  </si>
  <si>
    <t>Tổng suất ăn/tuần</t>
  </si>
  <si>
    <t>Tổng tiền ăn/ngày</t>
  </si>
  <si>
    <t>Tổng tiền ăn/tuần</t>
  </si>
  <si>
    <t>Bữa trưa</t>
  </si>
  <si>
    <t>Bữa chiều</t>
  </si>
  <si>
    <t>Ghi chú</t>
  </si>
  <si>
    <t xml:space="preserve">Thứ Hai
</t>
  </si>
  <si>
    <t>Mì tôm thịt nạc, trứng cút</t>
  </si>
  <si>
    <t>Canh bí đao nấu thịt
Thịt kho tôm
Cá chim kho sả
Thịt bò xào su su</t>
  </si>
  <si>
    <t>Canh bầu nấu tôm
Thịt kho đậu
Cá ngừ sốt cà chua
Rau cải xào thịt nạc</t>
  </si>
  <si>
    <t xml:space="preserve">Thứ Ba
</t>
  </si>
  <si>
    <t>Bánh canh xương heo, thịt nạc</t>
  </si>
  <si>
    <t>Canh bí đỏ nấu thịt
Thịt gà kho sả
Mực xào
Rau muống xào thịt bò</t>
  </si>
  <si>
    <t>Canh chua đầu cá hồi
Thịt kho trứng
Cá nục sốt cà chua
Dưa leo xào thịt nạc</t>
  </si>
  <si>
    <t xml:space="preserve">Thứ Tư
</t>
  </si>
  <si>
    <t>Bún nước thịt</t>
  </si>
  <si>
    <t>Canh đu đủ nấu xương heo
Thịt kho tôm
Cá basa kho sả
Bắp sú xào thịt bò</t>
  </si>
  <si>
    <t>Canh bí xanh nấu thịt
Thịt xào lăn
Cá ngừ kho ngọt
Su su xào thịt nạc</t>
  </si>
  <si>
    <t xml:space="preserve">Thứ Năm
</t>
  </si>
  <si>
    <t>Bánh hỏi, lòng heo, thịt heo luộc</t>
  </si>
  <si>
    <t>Canh mướp nấu tôm
Thịt gà kho sả
Cá hố kho
Dưa leo xào thịt nạc</t>
  </si>
  <si>
    <t>Canh cải thảo nấu thịt
Thịt kho dưa cải
Cá ngừ sốt cà
Bún, măng, giá xào thịt nạc</t>
  </si>
  <si>
    <t xml:space="preserve">Thứ Sáu
</t>
  </si>
  <si>
    <t>Mì tôm nấu thịt bò</t>
  </si>
  <si>
    <t>Canh bầu nấu tôm
Thịt heo kho chả
Mực xào
Đậu Hà Lan xào thịt bò</t>
  </si>
  <si>
    <t>Canh cải nấu thịt
Thịt kho trứng
Cá nục kho ngọt
Cà xào thịt ba chỉ</t>
  </si>
  <si>
    <t xml:space="preserve">Thứ Bảy
</t>
  </si>
  <si>
    <t>Bánh canh tôm, xương, trứng cút</t>
  </si>
  <si>
    <t>Canh bí đỏ nấu thịt
Thịt kho đậu
Cá chim kho
Bắp sú xào thịt nạc</t>
  </si>
  <si>
    <t>Canh bí đao nấu xương heo
Thịt kho măng
Cá ngừ sốt cà
Cải ngọt xào hải sản</t>
  </si>
  <si>
    <t xml:space="preserve">Chủ nhật
</t>
  </si>
  <si>
    <t>Bún khô, thịt luộc, chả lụa, dưa leo, mắm đậu</t>
  </si>
  <si>
    <t>Canh đu đủ nấu xương
Thịt xào lăn
Cá nục sốt cà
Bún, măng, giá xào thịt nạc</t>
  </si>
  <si>
    <t>Lưu ý: Thực đơn có thể điều chỉnh theo nguồn thực phẩm thực tế nhưng phải bảo đảm định lượng, dinh dưỡng và an toàn thực phẩm.</t>
  </si>
  <si>
    <t>Từ ngày 03/9/2026  – Khối THCS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</si>
</sst>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16">
    <font>
      <sz val="11"/>
      <name val="Carlito"/>
    </font>
    <font>
      <b/>
      <sz val="14"/>
      <color rgb="FFFFFFFF"/>
      <name val="Arial"/>
    </font>
    <font>
      <b/>
      <sz val="11"/>
      <color rgb="FF1F4E78"/>
      <name val="Arial"/>
    </font>
    <font>
      <sz val="11"/>
      <name val="Arial"/>
    </font>
    <font>
      <i/>
      <sz val="11"/>
      <color rgb="FF7F6000"/>
      <name val="Arial"/>
    </font>
    <font>
      <b/>
      <sz val="11"/>
      <color rgb="FFFFFFFF"/>
      <name val="Arial"/>
    </font>
    <font>
      <b/>
      <sz val="11"/>
      <color rgb="FF274E13"/>
      <name val="Arial"/>
    </font>
    <font>
      <b/>
      <sz val="11"/>
      <color rgb="FF7F6000"/>
      <name val="Arial"/>
    </font>
    <font>
      <i/>
      <sz val="11"/>
      <color rgb="FF666666"/>
      <name val="Arial"/>
    </font>
    <font>
      <b/>
      <sz val="12"/>
      <color rgb="FFFFFFFF"/>
      <name val="Arial"/>
    </font>
    <font>
      <b/>
      <sz val="15"/>
      <color rgb="FF1F4E78"/>
      <name val="Arial"/>
    </font>
    <font>
      <i/>
      <sz val="11"/>
      <color rgb="FF44546A"/>
      <name val="Arial"/>
    </font>
    <font>
      <b/>
      <sz val="16"/>
      <color rgb="FF17365D"/>
      <name val="Arial"/>
    </font>
    <font>
      <b/>
      <sz val="11"/>
      <color rgb="FF17365D"/>
      <name val="Arial"/>
    </font>
    <font>
      <b/>
      <sz val="11"/>
      <color rgb="FF375623"/>
      <name val="Arial"/>
    </font>
    <font>
      <b/>
      <sz val="11"/>
      <name val="Arial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D9EAD3"/>
      </patternFill>
    </fill>
    <fill>
      <patternFill patternType="solid">
        <fgColor rgb="FFF2F2F2"/>
      </patternFill>
    </fill>
    <fill>
      <patternFill patternType="solid">
        <fgColor rgb="FFEAF2F8"/>
      </patternFill>
    </fill>
    <fill>
      <patternFill patternType="solid">
        <fgColor rgb="FFE2F0D9"/>
      </patternFill>
    </fill>
    <fill>
      <patternFill patternType="solid">
        <fgColor rgb="FFF7FBFF"/>
      </patternFill>
    </fill>
  </fills>
  <borders count="17">
    <border>
      <left/>
      <right/>
      <top/>
      <bottom/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93C47D"/>
      </left>
      <right style="thin">
        <color rgb="FF93C47D"/>
      </right>
      <top style="thin">
        <color rgb="FF93C47D"/>
      </top>
      <bottom style="thin">
        <color rgb="FF93C47D"/>
      </bottom>
      <diagonal/>
    </border>
    <border>
      <left style="thin">
        <color rgb="FFD6B656"/>
      </left>
      <right style="thin">
        <color rgb="FFD6B656"/>
      </right>
      <top style="thin">
        <color rgb="FFD6B656"/>
      </top>
      <bottom style="thin">
        <color rgb="FFD6B656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D6B656"/>
      </left>
      <right/>
      <top style="thin">
        <color rgb="FFD6B656"/>
      </top>
      <bottom style="thin">
        <color rgb="FFD6B656"/>
      </bottom>
      <diagonal/>
    </border>
    <border>
      <left/>
      <right/>
      <top style="thin">
        <color rgb="FFD6B656"/>
      </top>
      <bottom style="thin">
        <color rgb="FFD6B656"/>
      </bottom>
      <diagonal/>
    </border>
    <border>
      <left/>
      <right style="thin">
        <color rgb="FFD6B656"/>
      </right>
      <top style="thin">
        <color rgb="FFD6B656"/>
      </top>
      <bottom style="thin">
        <color rgb="FFD6B656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3" borderId="1" xfId="0" applyFont="1" applyFill="1" applyBorder="1"/>
    <xf numFmtId="0" fontId="3" fillId="3" borderId="2" xfId="0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0" fontId="2" fillId="3" borderId="4" xfId="0" applyFont="1" applyFill="1" applyBorder="1"/>
    <xf numFmtId="0" fontId="3" fillId="3" borderId="0" xfId="0" applyFont="1" applyFill="1"/>
    <xf numFmtId="3" fontId="3" fillId="3" borderId="0" xfId="0" applyNumberFormat="1" applyFont="1" applyFill="1"/>
    <xf numFmtId="3" fontId="3" fillId="3" borderId="5" xfId="0" applyNumberFormat="1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3" borderId="7" xfId="0" applyFont="1" applyFill="1" applyBorder="1"/>
    <xf numFmtId="3" fontId="3" fillId="3" borderId="7" xfId="0" applyNumberFormat="1" applyFont="1" applyFill="1" applyBorder="1"/>
    <xf numFmtId="3" fontId="3" fillId="3" borderId="8" xfId="0" applyNumberFormat="1" applyFont="1" applyFill="1" applyBorder="1"/>
    <xf numFmtId="0" fontId="5" fillId="5" borderId="9" xfId="0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6" fillId="6" borderId="10" xfId="0" applyNumberFormat="1" applyFont="1" applyFill="1" applyBorder="1"/>
    <xf numFmtId="3" fontId="7" fillId="4" borderId="11" xfId="0" applyNumberFormat="1" applyFont="1" applyFill="1" applyBorder="1"/>
    <xf numFmtId="3" fontId="5" fillId="2" borderId="12" xfId="0" applyNumberFormat="1" applyFont="1" applyFill="1" applyBorder="1"/>
    <xf numFmtId="0" fontId="3" fillId="0" borderId="0" xfId="0" applyFont="1"/>
    <xf numFmtId="0" fontId="5" fillId="5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8" borderId="3" xfId="0" applyNumberFormat="1" applyFont="1" applyFill="1" applyBorder="1" applyAlignment="1">
      <alignment horizontal="right"/>
    </xf>
    <xf numFmtId="3" fontId="3" fillId="9" borderId="3" xfId="0" applyNumberFormat="1" applyFont="1" applyFill="1" applyBorder="1" applyAlignment="1">
      <alignment horizontal="right"/>
    </xf>
    <xf numFmtId="3" fontId="3" fillId="8" borderId="5" xfId="0" applyNumberFormat="1" applyFont="1" applyFill="1" applyBorder="1" applyAlignment="1">
      <alignment horizontal="right"/>
    </xf>
    <xf numFmtId="3" fontId="3" fillId="9" borderId="5" xfId="0" applyNumberFormat="1" applyFont="1" applyFill="1" applyBorder="1" applyAlignment="1">
      <alignment horizontal="right"/>
    </xf>
    <xf numFmtId="3" fontId="3" fillId="8" borderId="8" xfId="0" applyNumberFormat="1" applyFont="1" applyFill="1" applyBorder="1" applyAlignment="1">
      <alignment horizontal="right"/>
    </xf>
    <xf numFmtId="3" fontId="3" fillId="9" borderId="8" xfId="0" applyNumberFormat="1" applyFont="1" applyFill="1" applyBorder="1" applyAlignment="1">
      <alignment horizontal="right"/>
    </xf>
    <xf numFmtId="0" fontId="2" fillId="10" borderId="13" xfId="0" applyFont="1" applyFill="1" applyBorder="1" applyAlignment="1">
      <alignment horizontal="center" vertical="top" wrapText="1"/>
    </xf>
    <xf numFmtId="0" fontId="15" fillId="10" borderId="13" xfId="0" applyFont="1" applyFill="1" applyBorder="1" applyAlignment="1">
      <alignment horizontal="center" vertical="top" wrapText="1"/>
    </xf>
    <xf numFmtId="0" fontId="3" fillId="10" borderId="13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13" fillId="8" borderId="6" xfId="0" applyFont="1" applyFill="1" applyBorder="1"/>
    <xf numFmtId="0" fontId="3" fillId="8" borderId="7" xfId="0" applyFont="1" applyFill="1" applyBorder="1"/>
    <xf numFmtId="0" fontId="14" fillId="9" borderId="6" xfId="0" applyFont="1" applyFill="1" applyBorder="1"/>
    <xf numFmtId="0" fontId="3" fillId="9" borderId="7" xfId="0" applyFont="1" applyFill="1" applyBorder="1"/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8" borderId="1" xfId="0" applyFont="1" applyFill="1" applyBorder="1"/>
    <xf numFmtId="0" fontId="3" fillId="8" borderId="2" xfId="0" applyFont="1" applyFill="1" applyBorder="1"/>
    <xf numFmtId="0" fontId="14" fillId="9" borderId="1" xfId="0" applyFont="1" applyFill="1" applyBorder="1"/>
    <xf numFmtId="0" fontId="3" fillId="9" borderId="2" xfId="0" applyFont="1" applyFill="1" applyBorder="1"/>
    <xf numFmtId="0" fontId="13" fillId="8" borderId="4" xfId="0" applyFont="1" applyFill="1" applyBorder="1"/>
    <xf numFmtId="0" fontId="3" fillId="8" borderId="0" xfId="0" applyFont="1" applyFill="1"/>
    <xf numFmtId="0" fontId="14" fillId="9" borderId="4" xfId="0" applyFont="1" applyFill="1" applyBorder="1"/>
    <xf numFmtId="0" fontId="3" fillId="9" borderId="0" xfId="0" applyFont="1" applyFill="1"/>
    <xf numFmtId="0" fontId="9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5" fillId="2" borderId="12" xfId="0" applyFont="1" applyFill="1" applyBorder="1"/>
    <xf numFmtId="3" fontId="5" fillId="2" borderId="12" xfId="0" applyNumberFormat="1" applyFont="1" applyFill="1" applyBorder="1"/>
    <xf numFmtId="0" fontId="4" fillId="4" borderId="0" xfId="0" applyFont="1" applyFill="1" applyAlignment="1">
      <alignment vertical="center" wrapText="1"/>
    </xf>
    <xf numFmtId="0" fontId="8" fillId="7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3" fontId="4" fillId="4" borderId="0" xfId="0" applyNumberFormat="1" applyFont="1" applyFill="1" applyAlignment="1">
      <alignment vertical="center" wrapText="1"/>
    </xf>
    <xf numFmtId="0" fontId="6" fillId="6" borderId="10" xfId="0" applyFont="1" applyFill="1" applyBorder="1"/>
    <xf numFmtId="164" fontId="6" fillId="6" borderId="10" xfId="0" applyNumberFormat="1" applyFont="1" applyFill="1" applyBorder="1"/>
    <xf numFmtId="3" fontId="6" fillId="6" borderId="10" xfId="0" applyNumberFormat="1" applyFont="1" applyFill="1" applyBorder="1"/>
    <xf numFmtId="0" fontId="7" fillId="4" borderId="11" xfId="0" applyFont="1" applyFill="1" applyBorder="1"/>
    <xf numFmtId="164" fontId="7" fillId="4" borderId="11" xfId="0" applyNumberFormat="1" applyFont="1" applyFill="1" applyBorder="1"/>
    <xf numFmtId="3" fontId="7" fillId="4" borderId="11" xfId="0" applyNumberFormat="1" applyFont="1" applyFill="1" applyBorder="1"/>
    <xf numFmtId="164" fontId="5" fillId="2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topLeftCell="A4" workbookViewId="0">
      <selection activeCell="F10" sqref="F10"/>
    </sheetView>
  </sheetViews>
  <sheetFormatPr defaultRowHeight="14"/>
  <cols>
    <col min="1" max="1" width="6" customWidth="1"/>
    <col min="2" max="2" width="15" customWidth="1"/>
    <col min="3" max="3" width="26" customWidth="1"/>
    <col min="4" max="5" width="31" customWidth="1"/>
    <col min="6" max="6" width="12" customWidth="1"/>
  </cols>
  <sheetData>
    <row r="1" spans="1:6" ht="15.5">
      <c r="A1" s="47" t="s">
        <v>0</v>
      </c>
      <c r="B1" s="47"/>
      <c r="C1" s="47"/>
      <c r="D1" s="47"/>
      <c r="E1" s="47"/>
      <c r="F1" s="47"/>
    </row>
    <row r="2" spans="1:6" ht="20">
      <c r="A2" s="48" t="s">
        <v>129</v>
      </c>
      <c r="B2" s="49"/>
      <c r="C2" s="49"/>
      <c r="D2" s="49"/>
      <c r="E2" s="49"/>
      <c r="F2" s="49"/>
    </row>
    <row r="3" spans="1:6" ht="22" customHeight="1">
      <c r="A3" s="50" t="s">
        <v>167</v>
      </c>
      <c r="B3" s="50"/>
      <c r="C3" s="50"/>
      <c r="D3" s="50"/>
      <c r="E3" s="50"/>
      <c r="F3" s="50"/>
    </row>
    <row r="4" spans="1:6">
      <c r="A4" s="23"/>
      <c r="B4" s="23"/>
      <c r="C4" s="23"/>
      <c r="D4" s="23"/>
      <c r="E4" s="23"/>
      <c r="F4" s="23"/>
    </row>
    <row r="5" spans="1:6">
      <c r="A5" s="51" t="s">
        <v>130</v>
      </c>
      <c r="B5" s="52"/>
      <c r="C5" s="28">
        <v>224</v>
      </c>
      <c r="D5" s="53" t="s">
        <v>131</v>
      </c>
      <c r="E5" s="54"/>
      <c r="F5" s="29">
        <v>7</v>
      </c>
    </row>
    <row r="6" spans="1:6">
      <c r="A6" s="55" t="s">
        <v>132</v>
      </c>
      <c r="B6" s="56"/>
      <c r="C6" s="30">
        <v>52000</v>
      </c>
      <c r="D6" s="57" t="s">
        <v>133</v>
      </c>
      <c r="E6" s="58"/>
      <c r="F6" s="31">
        <f>C5*F5</f>
        <v>1568</v>
      </c>
    </row>
    <row r="7" spans="1:6">
      <c r="A7" s="40" t="s">
        <v>134</v>
      </c>
      <c r="B7" s="41"/>
      <c r="C7" s="32">
        <f>C5*C6</f>
        <v>11648000</v>
      </c>
      <c r="D7" s="42" t="s">
        <v>135</v>
      </c>
      <c r="E7" s="43"/>
      <c r="F7" s="33">
        <f>C7*F5</f>
        <v>81536000</v>
      </c>
    </row>
    <row r="8" spans="1:6">
      <c r="A8" s="23"/>
      <c r="B8" s="23"/>
      <c r="C8" s="23"/>
      <c r="D8" s="23"/>
      <c r="E8" s="23"/>
      <c r="F8" s="23"/>
    </row>
    <row r="9" spans="1:6">
      <c r="A9" s="14" t="s">
        <v>2</v>
      </c>
      <c r="B9" s="14" t="s">
        <v>3</v>
      </c>
      <c r="C9" s="14" t="s">
        <v>31</v>
      </c>
      <c r="D9" s="14" t="s">
        <v>136</v>
      </c>
      <c r="E9" s="14" t="s">
        <v>137</v>
      </c>
      <c r="F9" s="14" t="s">
        <v>138</v>
      </c>
    </row>
    <row r="10" spans="1:6" ht="56">
      <c r="A10" s="34">
        <v>1</v>
      </c>
      <c r="B10" s="35" t="s">
        <v>139</v>
      </c>
      <c r="C10" s="36" t="s">
        <v>140</v>
      </c>
      <c r="D10" s="36" t="s">
        <v>141</v>
      </c>
      <c r="E10" s="36" t="s">
        <v>142</v>
      </c>
      <c r="F10" s="36"/>
    </row>
    <row r="11" spans="1:6" ht="56">
      <c r="A11" s="37">
        <v>2</v>
      </c>
      <c r="B11" s="38" t="s">
        <v>143</v>
      </c>
      <c r="C11" s="39" t="s">
        <v>144</v>
      </c>
      <c r="D11" s="39" t="s">
        <v>145</v>
      </c>
      <c r="E11" s="39" t="s">
        <v>146</v>
      </c>
      <c r="F11" s="39"/>
    </row>
    <row r="12" spans="1:6" ht="56">
      <c r="A12" s="34">
        <v>3</v>
      </c>
      <c r="B12" s="35" t="s">
        <v>147</v>
      </c>
      <c r="C12" s="36" t="s">
        <v>148</v>
      </c>
      <c r="D12" s="36" t="s">
        <v>149</v>
      </c>
      <c r="E12" s="36" t="s">
        <v>150</v>
      </c>
      <c r="F12" s="36"/>
    </row>
    <row r="13" spans="1:6" ht="56">
      <c r="A13" s="37">
        <v>4</v>
      </c>
      <c r="B13" s="38" t="s">
        <v>151</v>
      </c>
      <c r="C13" s="39" t="s">
        <v>152</v>
      </c>
      <c r="D13" s="39" t="s">
        <v>153</v>
      </c>
      <c r="E13" s="39" t="s">
        <v>154</v>
      </c>
      <c r="F13" s="39"/>
    </row>
    <row r="14" spans="1:6" ht="56">
      <c r="A14" s="34">
        <v>5</v>
      </c>
      <c r="B14" s="35" t="s">
        <v>155</v>
      </c>
      <c r="C14" s="36" t="s">
        <v>156</v>
      </c>
      <c r="D14" s="36" t="s">
        <v>157</v>
      </c>
      <c r="E14" s="36" t="s">
        <v>158</v>
      </c>
      <c r="F14" s="36"/>
    </row>
    <row r="15" spans="1:6" ht="56">
      <c r="A15" s="37">
        <v>6</v>
      </c>
      <c r="B15" s="38" t="s">
        <v>159</v>
      </c>
      <c r="C15" s="39" t="s">
        <v>160</v>
      </c>
      <c r="D15" s="39" t="s">
        <v>161</v>
      </c>
      <c r="E15" s="39" t="s">
        <v>162</v>
      </c>
      <c r="F15" s="39"/>
    </row>
    <row r="16" spans="1:6" ht="56">
      <c r="A16" s="34">
        <v>7</v>
      </c>
      <c r="B16" s="35" t="s">
        <v>163</v>
      </c>
      <c r="C16" s="36" t="s">
        <v>164</v>
      </c>
      <c r="D16" s="36" t="s">
        <v>153</v>
      </c>
      <c r="E16" s="36" t="s">
        <v>165</v>
      </c>
      <c r="F16" s="36"/>
    </row>
    <row r="17" spans="1:6">
      <c r="A17" s="23"/>
      <c r="B17" s="23"/>
      <c r="C17" s="23"/>
      <c r="D17" s="23"/>
      <c r="E17" s="23"/>
      <c r="F17" s="23"/>
    </row>
    <row r="18" spans="1:6" ht="32.15" customHeight="1">
      <c r="A18" s="44" t="s">
        <v>166</v>
      </c>
      <c r="B18" s="45"/>
      <c r="C18" s="45"/>
      <c r="D18" s="45"/>
      <c r="E18" s="45"/>
      <c r="F18" s="46"/>
    </row>
  </sheetData>
  <mergeCells count="10">
    <mergeCell ref="A7:B7"/>
    <mergeCell ref="D7:E7"/>
    <mergeCell ref="A18:F18"/>
    <mergeCell ref="A1:F1"/>
    <mergeCell ref="A2:F2"/>
    <mergeCell ref="A3:F3"/>
    <mergeCell ref="A5:B5"/>
    <mergeCell ref="D5:E5"/>
    <mergeCell ref="A6:B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topLeftCell="A4" workbookViewId="0">
      <selection activeCell="B6" sqref="B6"/>
    </sheetView>
  </sheetViews>
  <sheetFormatPr defaultRowHeight="14"/>
  <cols>
    <col min="1" max="1" width="6" customWidth="1"/>
    <col min="2" max="2" width="18" customWidth="1"/>
    <col min="3" max="3" width="11" customWidth="1"/>
    <col min="4" max="8" width="18" customWidth="1"/>
  </cols>
  <sheetData>
    <row r="1" spans="1:8" ht="24" customHeight="1">
      <c r="A1" s="59" t="s">
        <v>0</v>
      </c>
      <c r="B1" s="59"/>
      <c r="C1" s="59"/>
      <c r="D1" s="59"/>
      <c r="E1" s="59"/>
      <c r="F1" s="59"/>
      <c r="G1" s="59"/>
      <c r="H1" s="59"/>
    </row>
    <row r="2" spans="1:8" ht="50.25" customHeight="1">
      <c r="A2" s="60" t="s">
        <v>128</v>
      </c>
      <c r="B2" s="61"/>
      <c r="C2" s="61"/>
      <c r="D2" s="61"/>
      <c r="E2" s="61"/>
      <c r="F2" s="61"/>
      <c r="G2" s="61"/>
      <c r="H2" s="61"/>
    </row>
    <row r="3" spans="1:8" ht="22" customHeight="1">
      <c r="A3" s="62" t="s">
        <v>1</v>
      </c>
      <c r="B3" s="62"/>
      <c r="C3" s="62"/>
      <c r="D3" s="62"/>
      <c r="E3" s="62"/>
      <c r="F3" s="62"/>
      <c r="G3" s="62"/>
      <c r="H3" s="62"/>
    </row>
    <row r="4" spans="1:8">
      <c r="A4" s="23"/>
      <c r="B4" s="23"/>
      <c r="C4" s="23"/>
      <c r="D4" s="23"/>
      <c r="E4" s="23"/>
      <c r="F4" s="23"/>
      <c r="G4" s="23"/>
      <c r="H4" s="23"/>
    </row>
    <row r="5" spans="1:8" ht="36" customHeight="1">
      <c r="A5" s="24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</row>
    <row r="6" spans="1:8" ht="32.15" customHeight="1">
      <c r="A6" s="25">
        <v>1</v>
      </c>
      <c r="B6" s="25" t="s">
        <v>10</v>
      </c>
      <c r="C6" s="26">
        <v>224</v>
      </c>
      <c r="D6" s="26">
        <v>52000</v>
      </c>
      <c r="E6" s="27">
        <f>'T2'!F2</f>
        <v>11222400</v>
      </c>
      <c r="F6" s="27">
        <f>'T2'!F3</f>
        <v>425600</v>
      </c>
      <c r="G6" s="27">
        <f>'T2'!F4</f>
        <v>11648000</v>
      </c>
      <c r="H6" s="27">
        <f t="shared" ref="H6:H12" si="0">G6-C6*D6</f>
        <v>0</v>
      </c>
    </row>
    <row r="7" spans="1:8" ht="32.15" customHeight="1">
      <c r="A7" s="25">
        <v>2</v>
      </c>
      <c r="B7" s="25" t="s">
        <v>11</v>
      </c>
      <c r="C7" s="26">
        <v>224</v>
      </c>
      <c r="D7" s="26">
        <v>52000</v>
      </c>
      <c r="E7" s="27">
        <f>'T3'!F2</f>
        <v>11222400</v>
      </c>
      <c r="F7" s="27">
        <f>'T3'!F3</f>
        <v>425600</v>
      </c>
      <c r="G7" s="27">
        <f>'T3'!F4</f>
        <v>11648000</v>
      </c>
      <c r="H7" s="27">
        <f t="shared" si="0"/>
        <v>0</v>
      </c>
    </row>
    <row r="8" spans="1:8" ht="32.15" customHeight="1">
      <c r="A8" s="25">
        <v>3</v>
      </c>
      <c r="B8" s="25" t="s">
        <v>12</v>
      </c>
      <c r="C8" s="26">
        <v>224</v>
      </c>
      <c r="D8" s="26">
        <v>52000</v>
      </c>
      <c r="E8" s="27">
        <f>'T4'!F2</f>
        <v>11222400</v>
      </c>
      <c r="F8" s="27">
        <f>'T4'!F3</f>
        <v>425600</v>
      </c>
      <c r="G8" s="27">
        <f>'T4'!F4</f>
        <v>11648000</v>
      </c>
      <c r="H8" s="27">
        <f t="shared" si="0"/>
        <v>0</v>
      </c>
    </row>
    <row r="9" spans="1:8" ht="32.15" customHeight="1">
      <c r="A9" s="25">
        <v>4</v>
      </c>
      <c r="B9" s="25" t="s">
        <v>13</v>
      </c>
      <c r="C9" s="26">
        <v>224</v>
      </c>
      <c r="D9" s="26">
        <v>52000</v>
      </c>
      <c r="E9" s="27">
        <f>'T5'!F2</f>
        <v>11222400</v>
      </c>
      <c r="F9" s="27">
        <f>'T5'!F3</f>
        <v>425600</v>
      </c>
      <c r="G9" s="27">
        <f>'T5'!F4</f>
        <v>11648000</v>
      </c>
      <c r="H9" s="27">
        <f t="shared" si="0"/>
        <v>0</v>
      </c>
    </row>
    <row r="10" spans="1:8" ht="32.15" customHeight="1">
      <c r="A10" s="25">
        <v>5</v>
      </c>
      <c r="B10" s="25" t="s">
        <v>14</v>
      </c>
      <c r="C10" s="26">
        <v>224</v>
      </c>
      <c r="D10" s="26">
        <v>52000</v>
      </c>
      <c r="E10" s="27">
        <f>'T6'!F2</f>
        <v>11222400</v>
      </c>
      <c r="F10" s="27">
        <f>'T6'!F3</f>
        <v>425600</v>
      </c>
      <c r="G10" s="27">
        <f>'T6'!F4</f>
        <v>11648000</v>
      </c>
      <c r="H10" s="27">
        <f t="shared" si="0"/>
        <v>0</v>
      </c>
    </row>
    <row r="11" spans="1:8" ht="32.15" customHeight="1">
      <c r="A11" s="25">
        <v>6</v>
      </c>
      <c r="B11" s="25" t="s">
        <v>15</v>
      </c>
      <c r="C11" s="26">
        <v>224</v>
      </c>
      <c r="D11" s="26">
        <v>52000</v>
      </c>
      <c r="E11" s="27">
        <f>'T7'!F2</f>
        <v>11222400</v>
      </c>
      <c r="F11" s="27">
        <f>'T7'!F3</f>
        <v>425600</v>
      </c>
      <c r="G11" s="27">
        <f>'T7'!F4</f>
        <v>11648000</v>
      </c>
      <c r="H11" s="27">
        <f t="shared" si="0"/>
        <v>0</v>
      </c>
    </row>
    <row r="12" spans="1:8" ht="32.15" customHeight="1">
      <c r="A12" s="25">
        <v>7</v>
      </c>
      <c r="B12" s="25" t="s">
        <v>16</v>
      </c>
      <c r="C12" s="26">
        <v>224</v>
      </c>
      <c r="D12" s="26">
        <v>52000</v>
      </c>
      <c r="E12" s="27">
        <f>CN!F2</f>
        <v>11222400</v>
      </c>
      <c r="F12" s="27">
        <f>CN!F3</f>
        <v>425600</v>
      </c>
      <c r="G12" s="27">
        <f>CN!F4</f>
        <v>11648000</v>
      </c>
      <c r="H12" s="27">
        <f t="shared" si="0"/>
        <v>0</v>
      </c>
    </row>
    <row r="13" spans="1:8">
      <c r="A13" s="63" t="s">
        <v>17</v>
      </c>
      <c r="B13" s="63"/>
      <c r="C13" s="64"/>
      <c r="D13" s="64"/>
      <c r="E13" s="22">
        <f>SUM(E6:E12)</f>
        <v>78556800</v>
      </c>
      <c r="F13" s="22">
        <f>SUM(F6:F12)</f>
        <v>2979200</v>
      </c>
      <c r="G13" s="22">
        <f>SUM(G6:G12)</f>
        <v>81536000</v>
      </c>
      <c r="H13" s="22">
        <f>SUM(H6:H12)</f>
        <v>0</v>
      </c>
    </row>
    <row r="14" spans="1:8">
      <c r="A14" s="23"/>
      <c r="B14" s="23"/>
      <c r="C14" s="23"/>
      <c r="D14" s="23"/>
      <c r="E14" s="23"/>
      <c r="F14" s="23"/>
      <c r="G14" s="23"/>
      <c r="H14" s="23"/>
    </row>
    <row r="15" spans="1:8" ht="44.15" customHeight="1">
      <c r="A15" s="65" t="s">
        <v>18</v>
      </c>
      <c r="B15" s="65"/>
      <c r="C15" s="65"/>
      <c r="D15" s="65"/>
      <c r="E15" s="65"/>
      <c r="F15" s="65"/>
      <c r="G15" s="65"/>
      <c r="H15" s="65"/>
    </row>
    <row r="16" spans="1:8" ht="44.15" customHeight="1">
      <c r="A16" s="65"/>
      <c r="B16" s="65"/>
      <c r="C16" s="65"/>
      <c r="D16" s="65"/>
      <c r="E16" s="65"/>
      <c r="F16" s="65"/>
      <c r="G16" s="65"/>
      <c r="H16" s="65"/>
    </row>
  </sheetData>
  <mergeCells count="5">
    <mergeCell ref="A1:H1"/>
    <mergeCell ref="A2:H2"/>
    <mergeCell ref="A3:H3"/>
    <mergeCell ref="A13:D13"/>
    <mergeCell ref="A15:H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showGridLines="0" workbookViewId="0">
      <selection sqref="A1:G1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19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SUM(G8:G31)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24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32</v>
      </c>
      <c r="D8" s="17" t="s">
        <v>33</v>
      </c>
      <c r="E8" s="18">
        <v>224</v>
      </c>
      <c r="F8" s="19">
        <v>5000</v>
      </c>
      <c r="G8" s="19">
        <f>E8*F8</f>
        <v>1120000</v>
      </c>
    </row>
    <row r="9" spans="1:7">
      <c r="A9" s="16">
        <v>2</v>
      </c>
      <c r="B9" s="16" t="s">
        <v>31</v>
      </c>
      <c r="C9" s="17" t="s">
        <v>34</v>
      </c>
      <c r="D9" s="17" t="s">
        <v>35</v>
      </c>
      <c r="E9" s="18">
        <v>9</v>
      </c>
      <c r="F9" s="19">
        <v>120000</v>
      </c>
      <c r="G9" s="19">
        <f>E9*F9</f>
        <v>1080000</v>
      </c>
    </row>
    <row r="10" spans="1:7">
      <c r="A10" s="16">
        <v>3</v>
      </c>
      <c r="B10" s="16" t="s">
        <v>31</v>
      </c>
      <c r="C10" s="17" t="s">
        <v>36</v>
      </c>
      <c r="D10" s="17" t="s">
        <v>35</v>
      </c>
      <c r="E10" s="18">
        <v>450</v>
      </c>
      <c r="F10" s="19">
        <v>700</v>
      </c>
      <c r="G10" s="19">
        <f>E10*F10</f>
        <v>315000</v>
      </c>
    </row>
    <row r="11" spans="1:7">
      <c r="A11" s="16">
        <v>4</v>
      </c>
      <c r="B11" s="16" t="s">
        <v>31</v>
      </c>
      <c r="C11" s="17" t="s">
        <v>37</v>
      </c>
      <c r="D11" s="17" t="s">
        <v>38</v>
      </c>
      <c r="E11" s="18"/>
      <c r="F11" s="19"/>
      <c r="G11" s="19">
        <v>61000</v>
      </c>
    </row>
    <row r="12" spans="1:7">
      <c r="A12" s="16">
        <v>5</v>
      </c>
      <c r="B12" s="16" t="s">
        <v>39</v>
      </c>
      <c r="C12" s="17" t="s">
        <v>40</v>
      </c>
      <c r="D12" s="17" t="s">
        <v>41</v>
      </c>
      <c r="E12" s="18">
        <v>18</v>
      </c>
      <c r="F12" s="19">
        <v>11000</v>
      </c>
      <c r="G12" s="19">
        <f t="shared" ref="G12:G29" si="0">E12*F12</f>
        <v>198000</v>
      </c>
    </row>
    <row r="13" spans="1:7">
      <c r="A13" s="16">
        <v>6</v>
      </c>
      <c r="B13" s="16" t="s">
        <v>39</v>
      </c>
      <c r="C13" s="17" t="s">
        <v>42</v>
      </c>
      <c r="D13" s="17" t="s">
        <v>41</v>
      </c>
      <c r="E13" s="18">
        <v>18</v>
      </c>
      <c r="F13" s="19">
        <v>12000</v>
      </c>
      <c r="G13" s="19">
        <f t="shared" si="0"/>
        <v>216000</v>
      </c>
    </row>
    <row r="14" spans="1:7">
      <c r="A14" s="16">
        <v>7</v>
      </c>
      <c r="B14" s="16" t="s">
        <v>39</v>
      </c>
      <c r="C14" s="17" t="s">
        <v>43</v>
      </c>
      <c r="D14" s="17" t="s">
        <v>41</v>
      </c>
      <c r="E14" s="18">
        <v>18</v>
      </c>
      <c r="F14" s="19">
        <v>12000</v>
      </c>
      <c r="G14" s="19">
        <f t="shared" si="0"/>
        <v>216000</v>
      </c>
    </row>
    <row r="15" spans="1:7">
      <c r="A15" s="16">
        <v>8</v>
      </c>
      <c r="B15" s="16" t="s">
        <v>39</v>
      </c>
      <c r="C15" s="17" t="s">
        <v>44</v>
      </c>
      <c r="D15" s="17" t="s">
        <v>41</v>
      </c>
      <c r="E15" s="18">
        <v>18</v>
      </c>
      <c r="F15" s="19">
        <v>12000</v>
      </c>
      <c r="G15" s="19">
        <f t="shared" si="0"/>
        <v>216000</v>
      </c>
    </row>
    <row r="16" spans="1:7">
      <c r="A16" s="16">
        <v>9</v>
      </c>
      <c r="B16" s="16" t="s">
        <v>39</v>
      </c>
      <c r="C16" s="17" t="s">
        <v>45</v>
      </c>
      <c r="D16" s="17" t="s">
        <v>46</v>
      </c>
      <c r="E16" s="18">
        <v>4</v>
      </c>
      <c r="F16" s="19">
        <v>6000</v>
      </c>
      <c r="G16" s="19">
        <f t="shared" si="0"/>
        <v>24000</v>
      </c>
    </row>
    <row r="17" spans="1:7">
      <c r="A17" s="16">
        <v>10</v>
      </c>
      <c r="B17" s="16" t="s">
        <v>39</v>
      </c>
      <c r="C17" s="17" t="s">
        <v>47</v>
      </c>
      <c r="D17" s="17" t="s">
        <v>41</v>
      </c>
      <c r="E17" s="18">
        <v>22</v>
      </c>
      <c r="F17" s="19">
        <v>115000</v>
      </c>
      <c r="G17" s="19">
        <f t="shared" si="0"/>
        <v>2530000</v>
      </c>
    </row>
    <row r="18" spans="1:7">
      <c r="A18" s="16">
        <v>11</v>
      </c>
      <c r="B18" s="16" t="s">
        <v>39</v>
      </c>
      <c r="C18" s="17" t="s">
        <v>34</v>
      </c>
      <c r="D18" s="17" t="s">
        <v>41</v>
      </c>
      <c r="E18" s="18">
        <v>4</v>
      </c>
      <c r="F18" s="19">
        <v>120000</v>
      </c>
      <c r="G18" s="19">
        <f t="shared" si="0"/>
        <v>480000</v>
      </c>
    </row>
    <row r="19" spans="1:7">
      <c r="A19" s="16">
        <v>12</v>
      </c>
      <c r="B19" s="16" t="s">
        <v>39</v>
      </c>
      <c r="C19" s="17" t="s">
        <v>48</v>
      </c>
      <c r="D19" s="17" t="s">
        <v>41</v>
      </c>
      <c r="E19" s="18">
        <v>1.5</v>
      </c>
      <c r="F19" s="19">
        <v>230000</v>
      </c>
      <c r="G19" s="19">
        <f t="shared" si="0"/>
        <v>345000</v>
      </c>
    </row>
    <row r="20" spans="1:7">
      <c r="A20" s="16">
        <v>13</v>
      </c>
      <c r="B20" s="16" t="s">
        <v>39</v>
      </c>
      <c r="C20" s="17" t="s">
        <v>49</v>
      </c>
      <c r="D20" s="17" t="s">
        <v>50</v>
      </c>
      <c r="E20" s="18">
        <v>80</v>
      </c>
      <c r="F20" s="19">
        <v>6000</v>
      </c>
      <c r="G20" s="19">
        <f t="shared" si="0"/>
        <v>480000</v>
      </c>
    </row>
    <row r="21" spans="1:7">
      <c r="A21" s="16">
        <v>14</v>
      </c>
      <c r="B21" s="16" t="s">
        <v>39</v>
      </c>
      <c r="C21" s="17" t="s">
        <v>51</v>
      </c>
      <c r="D21" s="17" t="s">
        <v>41</v>
      </c>
      <c r="E21" s="18">
        <v>16</v>
      </c>
      <c r="F21" s="19">
        <v>60000</v>
      </c>
      <c r="G21" s="19">
        <f t="shared" si="0"/>
        <v>960000</v>
      </c>
    </row>
    <row r="22" spans="1:7">
      <c r="A22" s="16">
        <v>15</v>
      </c>
      <c r="B22" s="16" t="s">
        <v>39</v>
      </c>
      <c r="C22" s="17" t="s">
        <v>52</v>
      </c>
      <c r="D22" s="17" t="s">
        <v>41</v>
      </c>
      <c r="E22" s="18">
        <v>16</v>
      </c>
      <c r="F22" s="19">
        <v>60000</v>
      </c>
      <c r="G22" s="19">
        <f t="shared" si="0"/>
        <v>960000</v>
      </c>
    </row>
    <row r="23" spans="1:7">
      <c r="A23" s="16">
        <v>16</v>
      </c>
      <c r="B23" s="16" t="s">
        <v>39</v>
      </c>
      <c r="C23" s="17" t="s">
        <v>53</v>
      </c>
      <c r="D23" s="17" t="s">
        <v>41</v>
      </c>
      <c r="E23" s="18">
        <v>3</v>
      </c>
      <c r="F23" s="19">
        <v>130000</v>
      </c>
      <c r="G23" s="19">
        <f t="shared" si="0"/>
        <v>390000</v>
      </c>
    </row>
    <row r="24" spans="1:7">
      <c r="A24" s="16">
        <v>17</v>
      </c>
      <c r="B24" s="16" t="s">
        <v>39</v>
      </c>
      <c r="C24" s="17" t="s">
        <v>54</v>
      </c>
      <c r="D24" s="17" t="s">
        <v>41</v>
      </c>
      <c r="E24" s="18">
        <v>6</v>
      </c>
      <c r="F24" s="19">
        <v>160000</v>
      </c>
      <c r="G24" s="19">
        <f t="shared" si="0"/>
        <v>960000</v>
      </c>
    </row>
    <row r="25" spans="1:7">
      <c r="A25" s="16">
        <v>18</v>
      </c>
      <c r="B25" s="16" t="s">
        <v>39</v>
      </c>
      <c r="C25" s="17" t="s">
        <v>55</v>
      </c>
      <c r="D25" s="17" t="s">
        <v>56</v>
      </c>
      <c r="E25" s="18">
        <v>6</v>
      </c>
      <c r="F25" s="19">
        <v>16000</v>
      </c>
      <c r="G25" s="19">
        <f t="shared" si="0"/>
        <v>96000</v>
      </c>
    </row>
    <row r="26" spans="1:7">
      <c r="A26" s="16">
        <v>19</v>
      </c>
      <c r="B26" s="16" t="s">
        <v>39</v>
      </c>
      <c r="C26" s="17" t="s">
        <v>57</v>
      </c>
      <c r="D26" s="17" t="s">
        <v>56</v>
      </c>
      <c r="E26" s="18">
        <v>5</v>
      </c>
      <c r="F26" s="19">
        <v>48000</v>
      </c>
      <c r="G26" s="19">
        <f t="shared" si="0"/>
        <v>240000</v>
      </c>
    </row>
    <row r="27" spans="1:7">
      <c r="A27" s="16">
        <v>20</v>
      </c>
      <c r="B27" s="16" t="s">
        <v>39</v>
      </c>
      <c r="C27" s="17" t="s">
        <v>58</v>
      </c>
      <c r="D27" s="17" t="s">
        <v>59</v>
      </c>
      <c r="E27" s="18">
        <v>3</v>
      </c>
      <c r="F27" s="19">
        <v>8000</v>
      </c>
      <c r="G27" s="19">
        <f t="shared" si="0"/>
        <v>24000</v>
      </c>
    </row>
    <row r="28" spans="1:7">
      <c r="A28" s="16">
        <v>21</v>
      </c>
      <c r="B28" s="16" t="s">
        <v>39</v>
      </c>
      <c r="C28" s="17" t="s">
        <v>60</v>
      </c>
      <c r="D28" s="17" t="s">
        <v>41</v>
      </c>
      <c r="E28" s="18">
        <v>1</v>
      </c>
      <c r="F28" s="19">
        <v>65000</v>
      </c>
      <c r="G28" s="19">
        <f t="shared" si="0"/>
        <v>65000</v>
      </c>
    </row>
    <row r="29" spans="1:7">
      <c r="A29" s="16">
        <v>22</v>
      </c>
      <c r="B29" s="16" t="s">
        <v>39</v>
      </c>
      <c r="C29" s="17" t="s">
        <v>61</v>
      </c>
      <c r="D29" s="17" t="s">
        <v>41</v>
      </c>
      <c r="E29" s="18">
        <v>1.3</v>
      </c>
      <c r="F29" s="19">
        <v>27000</v>
      </c>
      <c r="G29" s="19">
        <f t="shared" si="0"/>
        <v>35100</v>
      </c>
    </row>
    <row r="30" spans="1:7">
      <c r="A30" s="16">
        <v>23</v>
      </c>
      <c r="B30" s="16" t="s">
        <v>39</v>
      </c>
      <c r="C30" s="17" t="s">
        <v>62</v>
      </c>
      <c r="D30" s="17" t="s">
        <v>38</v>
      </c>
      <c r="E30" s="18"/>
      <c r="F30" s="19"/>
      <c r="G30" s="19">
        <v>187300</v>
      </c>
    </row>
    <row r="31" spans="1:7">
      <c r="A31" s="16">
        <v>24</v>
      </c>
      <c r="B31" s="16" t="s">
        <v>39</v>
      </c>
      <c r="C31" s="17" t="s">
        <v>63</v>
      </c>
      <c r="D31" s="17" t="s">
        <v>56</v>
      </c>
      <c r="E31" s="18">
        <v>2</v>
      </c>
      <c r="F31" s="19">
        <v>12000</v>
      </c>
      <c r="G31" s="19">
        <f>E31*F31</f>
        <v>24000</v>
      </c>
    </row>
    <row r="32" spans="1:7">
      <c r="A32" s="69" t="s">
        <v>64</v>
      </c>
      <c r="B32" s="69"/>
      <c r="C32" s="69"/>
      <c r="D32" s="69"/>
      <c r="E32" s="70"/>
      <c r="F32" s="71"/>
      <c r="G32" s="20">
        <f>SUM(G8:G31)</f>
        <v>11222400</v>
      </c>
    </row>
    <row r="33" spans="1:7">
      <c r="A33" s="72" t="s">
        <v>65</v>
      </c>
      <c r="B33" s="72"/>
      <c r="C33" s="72"/>
      <c r="D33" s="72"/>
      <c r="E33" s="73"/>
      <c r="F33" s="74"/>
      <c r="G33" s="21">
        <f>$B$5*1900</f>
        <v>425600</v>
      </c>
    </row>
    <row r="34" spans="1:7">
      <c r="A34" s="63" t="s">
        <v>66</v>
      </c>
      <c r="B34" s="63"/>
      <c r="C34" s="63"/>
      <c r="D34" s="63"/>
      <c r="E34" s="75"/>
      <c r="F34" s="64"/>
      <c r="G34" s="22">
        <f>G32+G33</f>
        <v>11648000</v>
      </c>
    </row>
    <row r="35" spans="1:7">
      <c r="A35" s="23"/>
      <c r="B35" s="23"/>
      <c r="C35" s="23"/>
      <c r="D35" s="23"/>
      <c r="E35" s="23"/>
      <c r="F35" s="23"/>
      <c r="G35" s="23"/>
    </row>
    <row r="36" spans="1:7" ht="34" customHeight="1">
      <c r="A36" s="66" t="s">
        <v>67</v>
      </c>
      <c r="B36" s="66"/>
      <c r="C36" s="66"/>
      <c r="D36" s="66"/>
      <c r="E36" s="66"/>
      <c r="F36" s="66"/>
      <c r="G36" s="66"/>
    </row>
    <row r="37" spans="1:7" ht="34" customHeight="1">
      <c r="A37" s="66"/>
      <c r="B37" s="66"/>
      <c r="C37" s="66"/>
      <c r="D37" s="66"/>
      <c r="E37" s="66"/>
      <c r="F37" s="66"/>
      <c r="G37" s="66"/>
    </row>
  </sheetData>
  <mergeCells count="6">
    <mergeCell ref="A36:G37"/>
    <mergeCell ref="A1:G1"/>
    <mergeCell ref="A6:G6"/>
    <mergeCell ref="A32:F32"/>
    <mergeCell ref="A33:F33"/>
    <mergeCell ref="A34:F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showGridLines="0" topLeftCell="A4" workbookViewId="0">
      <selection activeCell="K8" sqref="K8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68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SUM(G8:G34)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69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70</v>
      </c>
      <c r="D8" s="17" t="s">
        <v>41</v>
      </c>
      <c r="E8" s="18">
        <v>46</v>
      </c>
      <c r="F8" s="19">
        <v>18000</v>
      </c>
      <c r="G8" s="19">
        <f>E8*F8</f>
        <v>828000</v>
      </c>
    </row>
    <row r="9" spans="1:7">
      <c r="A9" s="16">
        <v>2</v>
      </c>
      <c r="B9" s="16" t="s">
        <v>31</v>
      </c>
      <c r="C9" s="17" t="s">
        <v>71</v>
      </c>
      <c r="D9" s="17" t="s">
        <v>72</v>
      </c>
      <c r="E9" s="18">
        <v>0</v>
      </c>
      <c r="F9" s="19">
        <v>700</v>
      </c>
      <c r="G9" s="19">
        <f>E9*F9</f>
        <v>0</v>
      </c>
    </row>
    <row r="10" spans="1:7">
      <c r="A10" s="16">
        <v>3</v>
      </c>
      <c r="B10" s="16" t="s">
        <v>31</v>
      </c>
      <c r="C10" s="17" t="s">
        <v>73</v>
      </c>
      <c r="D10" s="17" t="s">
        <v>41</v>
      </c>
      <c r="E10" s="18">
        <v>7</v>
      </c>
      <c r="F10" s="19">
        <v>105000</v>
      </c>
      <c r="G10" s="19">
        <f>E10*F10</f>
        <v>735000</v>
      </c>
    </row>
    <row r="11" spans="1:7">
      <c r="A11" s="16">
        <v>4</v>
      </c>
      <c r="B11" s="16" t="s">
        <v>31</v>
      </c>
      <c r="C11" s="17" t="s">
        <v>74</v>
      </c>
      <c r="D11" s="17" t="s">
        <v>41</v>
      </c>
      <c r="E11" s="18">
        <v>10</v>
      </c>
      <c r="F11" s="19">
        <v>80000</v>
      </c>
      <c r="G11" s="19">
        <f>E11*F11</f>
        <v>800000</v>
      </c>
    </row>
    <row r="12" spans="1:7">
      <c r="A12" s="16">
        <v>5</v>
      </c>
      <c r="B12" s="16" t="s">
        <v>31</v>
      </c>
      <c r="C12" s="17" t="s">
        <v>37</v>
      </c>
      <c r="D12" s="17" t="s">
        <v>38</v>
      </c>
      <c r="E12" s="18"/>
      <c r="F12" s="19"/>
      <c r="G12" s="19">
        <v>213000</v>
      </c>
    </row>
    <row r="13" spans="1:7">
      <c r="A13" s="16">
        <v>6</v>
      </c>
      <c r="B13" s="16" t="s">
        <v>39</v>
      </c>
      <c r="C13" s="17" t="s">
        <v>75</v>
      </c>
      <c r="D13" s="17" t="s">
        <v>41</v>
      </c>
      <c r="E13" s="18">
        <v>19</v>
      </c>
      <c r="F13" s="19">
        <v>12000</v>
      </c>
      <c r="G13" s="19">
        <f t="shared" ref="G13:G32" si="0">E13*F13</f>
        <v>228000</v>
      </c>
    </row>
    <row r="14" spans="1:7">
      <c r="A14" s="16">
        <v>7</v>
      </c>
      <c r="B14" s="16" t="s">
        <v>39</v>
      </c>
      <c r="C14" s="17" t="s">
        <v>76</v>
      </c>
      <c r="D14" s="17" t="s">
        <v>41</v>
      </c>
      <c r="E14" s="18">
        <v>4</v>
      </c>
      <c r="F14" s="19">
        <v>20000</v>
      </c>
      <c r="G14" s="19">
        <f t="shared" si="0"/>
        <v>80000</v>
      </c>
    </row>
    <row r="15" spans="1:7">
      <c r="A15" s="16">
        <v>8</v>
      </c>
      <c r="B15" s="16" t="s">
        <v>39</v>
      </c>
      <c r="C15" s="17" t="s">
        <v>77</v>
      </c>
      <c r="D15" s="17" t="s">
        <v>41</v>
      </c>
      <c r="E15" s="18">
        <v>4</v>
      </c>
      <c r="F15" s="19">
        <v>15000</v>
      </c>
      <c r="G15" s="19">
        <f t="shared" si="0"/>
        <v>60000</v>
      </c>
    </row>
    <row r="16" spans="1:7">
      <c r="A16" s="16">
        <v>9</v>
      </c>
      <c r="B16" s="16" t="s">
        <v>39</v>
      </c>
      <c r="C16" s="17" t="s">
        <v>78</v>
      </c>
      <c r="D16" s="17" t="s">
        <v>41</v>
      </c>
      <c r="E16" s="18">
        <v>3</v>
      </c>
      <c r="F16" s="19">
        <v>16000</v>
      </c>
      <c r="G16" s="19">
        <f t="shared" si="0"/>
        <v>48000</v>
      </c>
    </row>
    <row r="17" spans="1:7">
      <c r="A17" s="16">
        <v>10</v>
      </c>
      <c r="B17" s="16" t="s">
        <v>39</v>
      </c>
      <c r="C17" s="17" t="s">
        <v>45</v>
      </c>
      <c r="D17" s="17" t="s">
        <v>46</v>
      </c>
      <c r="E17" s="18">
        <v>4</v>
      </c>
      <c r="F17" s="19">
        <v>6000</v>
      </c>
      <c r="G17" s="19">
        <f t="shared" si="0"/>
        <v>24000</v>
      </c>
    </row>
    <row r="18" spans="1:7">
      <c r="A18" s="16">
        <v>11</v>
      </c>
      <c r="B18" s="16" t="s">
        <v>39</v>
      </c>
      <c r="C18" s="17" t="s">
        <v>79</v>
      </c>
      <c r="D18" s="17" t="s">
        <v>72</v>
      </c>
      <c r="E18" s="18">
        <v>130</v>
      </c>
      <c r="F18" s="19">
        <v>3500</v>
      </c>
      <c r="G18" s="19">
        <f t="shared" si="0"/>
        <v>455000</v>
      </c>
    </row>
    <row r="19" spans="1:7">
      <c r="A19" s="16">
        <v>12</v>
      </c>
      <c r="B19" s="16" t="s">
        <v>39</v>
      </c>
      <c r="C19" s="17" t="s">
        <v>80</v>
      </c>
      <c r="D19" s="17" t="s">
        <v>41</v>
      </c>
      <c r="E19" s="18">
        <v>19</v>
      </c>
      <c r="F19" s="19">
        <v>12000</v>
      </c>
      <c r="G19" s="19">
        <f t="shared" si="0"/>
        <v>228000</v>
      </c>
    </row>
    <row r="20" spans="1:7">
      <c r="A20" s="16">
        <v>13</v>
      </c>
      <c r="B20" s="16" t="s">
        <v>39</v>
      </c>
      <c r="C20" s="17" t="s">
        <v>81</v>
      </c>
      <c r="D20" s="17" t="s">
        <v>41</v>
      </c>
      <c r="E20" s="18">
        <v>19</v>
      </c>
      <c r="F20" s="19">
        <v>12000</v>
      </c>
      <c r="G20" s="19">
        <f t="shared" si="0"/>
        <v>228000</v>
      </c>
    </row>
    <row r="21" spans="1:7">
      <c r="A21" s="16">
        <v>14</v>
      </c>
      <c r="B21" s="16" t="s">
        <v>39</v>
      </c>
      <c r="C21" s="17" t="s">
        <v>47</v>
      </c>
      <c r="D21" s="17" t="s">
        <v>41</v>
      </c>
      <c r="E21" s="18">
        <v>15</v>
      </c>
      <c r="F21" s="19">
        <v>115000</v>
      </c>
      <c r="G21" s="19">
        <f t="shared" si="0"/>
        <v>1725000</v>
      </c>
    </row>
    <row r="22" spans="1:7">
      <c r="A22" s="16">
        <v>15</v>
      </c>
      <c r="B22" s="16" t="s">
        <v>39</v>
      </c>
      <c r="C22" s="17" t="s">
        <v>34</v>
      </c>
      <c r="D22" s="17" t="s">
        <v>41</v>
      </c>
      <c r="E22" s="18">
        <v>5</v>
      </c>
      <c r="F22" s="19">
        <v>120000</v>
      </c>
      <c r="G22" s="19">
        <f t="shared" si="0"/>
        <v>600000</v>
      </c>
    </row>
    <row r="23" spans="1:7">
      <c r="A23" s="16">
        <v>16</v>
      </c>
      <c r="B23" s="16" t="s">
        <v>39</v>
      </c>
      <c r="C23" s="17" t="s">
        <v>82</v>
      </c>
      <c r="D23" s="17" t="s">
        <v>41</v>
      </c>
      <c r="E23" s="18">
        <v>18</v>
      </c>
      <c r="F23" s="19">
        <v>90000</v>
      </c>
      <c r="G23" s="19">
        <f t="shared" si="0"/>
        <v>1620000</v>
      </c>
    </row>
    <row r="24" spans="1:7">
      <c r="A24" s="16">
        <v>17</v>
      </c>
      <c r="B24" s="16" t="s">
        <v>39</v>
      </c>
      <c r="C24" s="17" t="s">
        <v>48</v>
      </c>
      <c r="D24" s="17" t="s">
        <v>41</v>
      </c>
      <c r="E24" s="18">
        <v>2</v>
      </c>
      <c r="F24" s="19">
        <v>230000</v>
      </c>
      <c r="G24" s="19">
        <f t="shared" si="0"/>
        <v>460000</v>
      </c>
    </row>
    <row r="25" spans="1:7">
      <c r="A25" s="16">
        <v>18</v>
      </c>
      <c r="B25" s="16" t="s">
        <v>39</v>
      </c>
      <c r="C25" s="17" t="s">
        <v>83</v>
      </c>
      <c r="D25" s="17" t="s">
        <v>41</v>
      </c>
      <c r="E25" s="18">
        <v>16</v>
      </c>
      <c r="F25" s="19">
        <v>60000</v>
      </c>
      <c r="G25" s="19">
        <f t="shared" si="0"/>
        <v>960000</v>
      </c>
    </row>
    <row r="26" spans="1:7">
      <c r="A26" s="16">
        <v>19</v>
      </c>
      <c r="B26" s="16" t="s">
        <v>39</v>
      </c>
      <c r="C26" s="17" t="s">
        <v>84</v>
      </c>
      <c r="D26" s="17" t="s">
        <v>41</v>
      </c>
      <c r="E26" s="18">
        <v>6</v>
      </c>
      <c r="F26" s="19">
        <v>60000</v>
      </c>
      <c r="G26" s="19">
        <f t="shared" si="0"/>
        <v>360000</v>
      </c>
    </row>
    <row r="27" spans="1:7">
      <c r="A27" s="16">
        <v>20</v>
      </c>
      <c r="B27" s="16" t="s">
        <v>39</v>
      </c>
      <c r="C27" s="17" t="s">
        <v>85</v>
      </c>
      <c r="D27" s="17" t="s">
        <v>41</v>
      </c>
      <c r="E27" s="18">
        <v>16</v>
      </c>
      <c r="F27" s="19">
        <v>60000</v>
      </c>
      <c r="G27" s="19">
        <f t="shared" si="0"/>
        <v>960000</v>
      </c>
    </row>
    <row r="28" spans="1:7">
      <c r="A28" s="16">
        <v>21</v>
      </c>
      <c r="B28" s="16" t="s">
        <v>39</v>
      </c>
      <c r="C28" s="17" t="s">
        <v>55</v>
      </c>
      <c r="D28" s="17" t="s">
        <v>56</v>
      </c>
      <c r="E28" s="18">
        <v>6</v>
      </c>
      <c r="F28" s="19">
        <v>16000</v>
      </c>
      <c r="G28" s="19">
        <f t="shared" si="0"/>
        <v>96000</v>
      </c>
    </row>
    <row r="29" spans="1:7">
      <c r="A29" s="16">
        <v>22</v>
      </c>
      <c r="B29" s="16" t="s">
        <v>39</v>
      </c>
      <c r="C29" s="17" t="s">
        <v>57</v>
      </c>
      <c r="D29" s="17" t="s">
        <v>56</v>
      </c>
      <c r="E29" s="18">
        <v>5</v>
      </c>
      <c r="F29" s="19">
        <v>48000</v>
      </c>
      <c r="G29" s="19">
        <f t="shared" si="0"/>
        <v>240000</v>
      </c>
    </row>
    <row r="30" spans="1:7">
      <c r="A30" s="16">
        <v>23</v>
      </c>
      <c r="B30" s="16" t="s">
        <v>39</v>
      </c>
      <c r="C30" s="17" t="s">
        <v>58</v>
      </c>
      <c r="D30" s="17" t="s">
        <v>59</v>
      </c>
      <c r="E30" s="18">
        <v>3</v>
      </c>
      <c r="F30" s="19">
        <v>8000</v>
      </c>
      <c r="G30" s="19">
        <f t="shared" si="0"/>
        <v>24000</v>
      </c>
    </row>
    <row r="31" spans="1:7">
      <c r="A31" s="16">
        <v>24</v>
      </c>
      <c r="B31" s="16" t="s">
        <v>39</v>
      </c>
      <c r="C31" s="17" t="s">
        <v>60</v>
      </c>
      <c r="D31" s="17" t="s">
        <v>41</v>
      </c>
      <c r="E31" s="18">
        <v>1</v>
      </c>
      <c r="F31" s="19">
        <v>65000</v>
      </c>
      <c r="G31" s="19">
        <f t="shared" si="0"/>
        <v>65000</v>
      </c>
    </row>
    <row r="32" spans="1:7">
      <c r="A32" s="16">
        <v>25</v>
      </c>
      <c r="B32" s="16" t="s">
        <v>39</v>
      </c>
      <c r="C32" s="17" t="s">
        <v>61</v>
      </c>
      <c r="D32" s="17" t="s">
        <v>41</v>
      </c>
      <c r="E32" s="18">
        <v>1</v>
      </c>
      <c r="F32" s="19">
        <v>27000</v>
      </c>
      <c r="G32" s="19">
        <f t="shared" si="0"/>
        <v>27000</v>
      </c>
    </row>
    <row r="33" spans="1:7">
      <c r="A33" s="16">
        <v>26</v>
      </c>
      <c r="B33" s="16" t="s">
        <v>39</v>
      </c>
      <c r="C33" s="17" t="s">
        <v>62</v>
      </c>
      <c r="D33" s="17" t="s">
        <v>38</v>
      </c>
      <c r="E33" s="18"/>
      <c r="F33" s="19"/>
      <c r="G33" s="19">
        <v>134400</v>
      </c>
    </row>
    <row r="34" spans="1:7">
      <c r="A34" s="16">
        <v>27</v>
      </c>
      <c r="B34" s="16" t="s">
        <v>39</v>
      </c>
      <c r="C34" s="17" t="s">
        <v>63</v>
      </c>
      <c r="D34" s="17" t="s">
        <v>56</v>
      </c>
      <c r="E34" s="18">
        <v>2</v>
      </c>
      <c r="F34" s="19">
        <v>12000</v>
      </c>
      <c r="G34" s="19">
        <f>E34*F34</f>
        <v>24000</v>
      </c>
    </row>
    <row r="35" spans="1:7">
      <c r="A35" s="69" t="s">
        <v>64</v>
      </c>
      <c r="B35" s="69"/>
      <c r="C35" s="69"/>
      <c r="D35" s="69"/>
      <c r="E35" s="70"/>
      <c r="F35" s="71"/>
      <c r="G35" s="20">
        <f>SUM(G8:G34)</f>
        <v>11222400</v>
      </c>
    </row>
    <row r="36" spans="1:7">
      <c r="A36" s="72" t="s">
        <v>65</v>
      </c>
      <c r="B36" s="72"/>
      <c r="C36" s="72"/>
      <c r="D36" s="72"/>
      <c r="E36" s="73"/>
      <c r="F36" s="74"/>
      <c r="G36" s="21">
        <f>$B$5*1900</f>
        <v>425600</v>
      </c>
    </row>
    <row r="37" spans="1:7">
      <c r="A37" s="63" t="s">
        <v>66</v>
      </c>
      <c r="B37" s="63"/>
      <c r="C37" s="63"/>
      <c r="D37" s="63"/>
      <c r="E37" s="75"/>
      <c r="F37" s="64"/>
      <c r="G37" s="22">
        <f>G35+G36</f>
        <v>11648000</v>
      </c>
    </row>
    <row r="38" spans="1:7">
      <c r="A38" s="23"/>
      <c r="B38" s="23"/>
      <c r="C38" s="23"/>
      <c r="D38" s="23"/>
      <c r="E38" s="23"/>
      <c r="F38" s="23"/>
      <c r="G38" s="23"/>
    </row>
    <row r="39" spans="1:7" ht="34" customHeight="1">
      <c r="A39" s="66" t="s">
        <v>67</v>
      </c>
      <c r="B39" s="66"/>
      <c r="C39" s="66"/>
      <c r="D39" s="66"/>
      <c r="E39" s="66"/>
      <c r="F39" s="66"/>
      <c r="G39" s="66"/>
    </row>
    <row r="40" spans="1:7" ht="34" customHeight="1">
      <c r="A40" s="66"/>
      <c r="B40" s="66"/>
      <c r="C40" s="66"/>
      <c r="D40" s="66"/>
      <c r="E40" s="66"/>
      <c r="F40" s="66"/>
      <c r="G40" s="66"/>
    </row>
  </sheetData>
  <mergeCells count="6">
    <mergeCell ref="A39:G40"/>
    <mergeCell ref="A1:G1"/>
    <mergeCell ref="A6:G6"/>
    <mergeCell ref="A35:F35"/>
    <mergeCell ref="A36:F36"/>
    <mergeCell ref="A37:F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6"/>
  <sheetViews>
    <sheetView showGridLines="0" workbookViewId="0">
      <selection sqref="A1:G1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86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SUM(G8:G30)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87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88</v>
      </c>
      <c r="D8" s="17" t="s">
        <v>41</v>
      </c>
      <c r="E8" s="18">
        <v>47</v>
      </c>
      <c r="F8" s="19">
        <v>12000</v>
      </c>
      <c r="G8" s="19">
        <f>E8*F8</f>
        <v>564000</v>
      </c>
    </row>
    <row r="9" spans="1:7">
      <c r="A9" s="16">
        <v>2</v>
      </c>
      <c r="B9" s="16" t="s">
        <v>31</v>
      </c>
      <c r="C9" s="17" t="s">
        <v>34</v>
      </c>
      <c r="D9" s="17" t="s">
        <v>41</v>
      </c>
      <c r="E9" s="18">
        <v>8</v>
      </c>
      <c r="F9" s="19">
        <v>120000</v>
      </c>
      <c r="G9" s="19">
        <f>E9*F9</f>
        <v>960000</v>
      </c>
    </row>
    <row r="10" spans="1:7">
      <c r="A10" s="16">
        <v>3</v>
      </c>
      <c r="B10" s="16" t="s">
        <v>31</v>
      </c>
      <c r="C10" s="17" t="s">
        <v>74</v>
      </c>
      <c r="D10" s="17" t="s">
        <v>41</v>
      </c>
      <c r="E10" s="18">
        <v>10</v>
      </c>
      <c r="F10" s="19">
        <v>80000</v>
      </c>
      <c r="G10" s="19">
        <f>E10*F10</f>
        <v>800000</v>
      </c>
    </row>
    <row r="11" spans="1:7">
      <c r="A11" s="16">
        <v>4</v>
      </c>
      <c r="B11" s="16" t="s">
        <v>31</v>
      </c>
      <c r="C11" s="17" t="s">
        <v>89</v>
      </c>
      <c r="D11" s="17" t="s">
        <v>38</v>
      </c>
      <c r="E11" s="18"/>
      <c r="F11" s="19"/>
      <c r="G11" s="19">
        <v>252000</v>
      </c>
    </row>
    <row r="12" spans="1:7">
      <c r="A12" s="16">
        <v>5</v>
      </c>
      <c r="B12" s="16" t="s">
        <v>39</v>
      </c>
      <c r="C12" s="17" t="s">
        <v>90</v>
      </c>
      <c r="D12" s="17" t="s">
        <v>41</v>
      </c>
      <c r="E12" s="18">
        <v>19</v>
      </c>
      <c r="F12" s="19">
        <v>12000</v>
      </c>
      <c r="G12" s="19">
        <f t="shared" ref="G12:G28" si="0">E12*F12</f>
        <v>228000</v>
      </c>
    </row>
    <row r="13" spans="1:7">
      <c r="A13" s="16">
        <v>6</v>
      </c>
      <c r="B13" s="16" t="s">
        <v>39</v>
      </c>
      <c r="C13" s="17" t="s">
        <v>91</v>
      </c>
      <c r="D13" s="17" t="s">
        <v>41</v>
      </c>
      <c r="E13" s="18">
        <v>19</v>
      </c>
      <c r="F13" s="19">
        <v>11000</v>
      </c>
      <c r="G13" s="19">
        <f t="shared" si="0"/>
        <v>209000</v>
      </c>
    </row>
    <row r="14" spans="1:7">
      <c r="A14" s="16">
        <v>7</v>
      </c>
      <c r="B14" s="16" t="s">
        <v>39</v>
      </c>
      <c r="C14" s="17" t="s">
        <v>43</v>
      </c>
      <c r="D14" s="17" t="s">
        <v>41</v>
      </c>
      <c r="E14" s="18">
        <v>19</v>
      </c>
      <c r="F14" s="19">
        <v>12000</v>
      </c>
      <c r="G14" s="19">
        <f t="shared" si="0"/>
        <v>228000</v>
      </c>
    </row>
    <row r="15" spans="1:7">
      <c r="A15" s="16">
        <v>8</v>
      </c>
      <c r="B15" s="16" t="s">
        <v>39</v>
      </c>
      <c r="C15" s="17" t="s">
        <v>45</v>
      </c>
      <c r="D15" s="17" t="s">
        <v>46</v>
      </c>
      <c r="E15" s="18">
        <v>4</v>
      </c>
      <c r="F15" s="19">
        <v>6000</v>
      </c>
      <c r="G15" s="19">
        <f t="shared" si="0"/>
        <v>24000</v>
      </c>
    </row>
    <row r="16" spans="1:7">
      <c r="A16" s="16">
        <v>9</v>
      </c>
      <c r="B16" s="16" t="s">
        <v>39</v>
      </c>
      <c r="C16" s="17" t="s">
        <v>92</v>
      </c>
      <c r="D16" s="17" t="s">
        <v>41</v>
      </c>
      <c r="E16" s="18">
        <v>18</v>
      </c>
      <c r="F16" s="19">
        <v>13000</v>
      </c>
      <c r="G16" s="19">
        <f t="shared" si="0"/>
        <v>234000</v>
      </c>
    </row>
    <row r="17" spans="1:7">
      <c r="A17" s="16">
        <v>10</v>
      </c>
      <c r="B17" s="16" t="s">
        <v>39</v>
      </c>
      <c r="C17" s="17" t="s">
        <v>93</v>
      </c>
      <c r="D17" s="17" t="s">
        <v>41</v>
      </c>
      <c r="E17" s="18">
        <v>6</v>
      </c>
      <c r="F17" s="19">
        <v>80000</v>
      </c>
      <c r="G17" s="19">
        <f t="shared" si="0"/>
        <v>480000</v>
      </c>
    </row>
    <row r="18" spans="1:7">
      <c r="A18" s="16">
        <v>11</v>
      </c>
      <c r="B18" s="16" t="s">
        <v>39</v>
      </c>
      <c r="C18" s="17" t="s">
        <v>48</v>
      </c>
      <c r="D18" s="17" t="s">
        <v>41</v>
      </c>
      <c r="E18" s="18">
        <v>2</v>
      </c>
      <c r="F18" s="19">
        <v>230000</v>
      </c>
      <c r="G18" s="19">
        <f t="shared" si="0"/>
        <v>460000</v>
      </c>
    </row>
    <row r="19" spans="1:7">
      <c r="A19" s="16">
        <v>12</v>
      </c>
      <c r="B19" s="16" t="s">
        <v>39</v>
      </c>
      <c r="C19" s="17" t="s">
        <v>34</v>
      </c>
      <c r="D19" s="17" t="s">
        <v>41</v>
      </c>
      <c r="E19" s="18">
        <v>6</v>
      </c>
      <c r="F19" s="19">
        <v>120000</v>
      </c>
      <c r="G19" s="19">
        <f t="shared" si="0"/>
        <v>720000</v>
      </c>
    </row>
    <row r="20" spans="1:7">
      <c r="A20" s="16">
        <v>13</v>
      </c>
      <c r="B20" s="16" t="s">
        <v>39</v>
      </c>
      <c r="C20" s="17" t="s">
        <v>47</v>
      </c>
      <c r="D20" s="17" t="s">
        <v>41</v>
      </c>
      <c r="E20" s="18">
        <v>22</v>
      </c>
      <c r="F20" s="19">
        <v>115000</v>
      </c>
      <c r="G20" s="19">
        <f t="shared" si="0"/>
        <v>2530000</v>
      </c>
    </row>
    <row r="21" spans="1:7">
      <c r="A21" s="16">
        <v>14</v>
      </c>
      <c r="B21" s="16" t="s">
        <v>39</v>
      </c>
      <c r="C21" s="17" t="s">
        <v>54</v>
      </c>
      <c r="D21" s="17" t="s">
        <v>41</v>
      </c>
      <c r="E21" s="18">
        <v>6</v>
      </c>
      <c r="F21" s="19">
        <v>160000</v>
      </c>
      <c r="G21" s="19">
        <f t="shared" si="0"/>
        <v>960000</v>
      </c>
    </row>
    <row r="22" spans="1:7">
      <c r="A22" s="16">
        <v>15</v>
      </c>
      <c r="B22" s="16" t="s">
        <v>39</v>
      </c>
      <c r="C22" s="17" t="s">
        <v>94</v>
      </c>
      <c r="D22" s="17" t="s">
        <v>41</v>
      </c>
      <c r="E22" s="18">
        <v>15</v>
      </c>
      <c r="F22" s="19">
        <v>60000</v>
      </c>
      <c r="G22" s="19">
        <f t="shared" si="0"/>
        <v>900000</v>
      </c>
    </row>
    <row r="23" spans="1:7">
      <c r="A23" s="16">
        <v>16</v>
      </c>
      <c r="B23" s="16" t="s">
        <v>39</v>
      </c>
      <c r="C23" s="17" t="s">
        <v>95</v>
      </c>
      <c r="D23" s="17" t="s">
        <v>41</v>
      </c>
      <c r="E23" s="18">
        <v>15</v>
      </c>
      <c r="F23" s="19">
        <v>70000</v>
      </c>
      <c r="G23" s="19">
        <f t="shared" si="0"/>
        <v>1050000</v>
      </c>
    </row>
    <row r="24" spans="1:7">
      <c r="A24" s="16">
        <v>17</v>
      </c>
      <c r="B24" s="16" t="s">
        <v>39</v>
      </c>
      <c r="C24" s="17" t="s">
        <v>55</v>
      </c>
      <c r="D24" s="17" t="s">
        <v>56</v>
      </c>
      <c r="E24" s="18">
        <v>6</v>
      </c>
      <c r="F24" s="19">
        <v>16000</v>
      </c>
      <c r="G24" s="19">
        <f t="shared" si="0"/>
        <v>96000</v>
      </c>
    </row>
    <row r="25" spans="1:7">
      <c r="A25" s="16">
        <v>18</v>
      </c>
      <c r="B25" s="16" t="s">
        <v>39</v>
      </c>
      <c r="C25" s="17" t="s">
        <v>57</v>
      </c>
      <c r="D25" s="17" t="s">
        <v>56</v>
      </c>
      <c r="E25" s="18">
        <v>5</v>
      </c>
      <c r="F25" s="19">
        <v>48000</v>
      </c>
      <c r="G25" s="19">
        <f t="shared" si="0"/>
        <v>240000</v>
      </c>
    </row>
    <row r="26" spans="1:7">
      <c r="A26" s="16">
        <v>19</v>
      </c>
      <c r="B26" s="16" t="s">
        <v>39</v>
      </c>
      <c r="C26" s="17" t="s">
        <v>58</v>
      </c>
      <c r="D26" s="17" t="s">
        <v>59</v>
      </c>
      <c r="E26" s="18">
        <v>3</v>
      </c>
      <c r="F26" s="19">
        <v>8000</v>
      </c>
      <c r="G26" s="19">
        <f t="shared" si="0"/>
        <v>24000</v>
      </c>
    </row>
    <row r="27" spans="1:7">
      <c r="A27" s="16">
        <v>20</v>
      </c>
      <c r="B27" s="16" t="s">
        <v>39</v>
      </c>
      <c r="C27" s="17" t="s">
        <v>60</v>
      </c>
      <c r="D27" s="17" t="s">
        <v>41</v>
      </c>
      <c r="E27" s="18">
        <v>1</v>
      </c>
      <c r="F27" s="19">
        <v>65000</v>
      </c>
      <c r="G27" s="19">
        <f t="shared" si="0"/>
        <v>65000</v>
      </c>
    </row>
    <row r="28" spans="1:7">
      <c r="A28" s="16">
        <v>21</v>
      </c>
      <c r="B28" s="16" t="s">
        <v>39</v>
      </c>
      <c r="C28" s="17" t="s">
        <v>61</v>
      </c>
      <c r="D28" s="17" t="s">
        <v>41</v>
      </c>
      <c r="E28" s="18">
        <v>1.3</v>
      </c>
      <c r="F28" s="19">
        <v>27000</v>
      </c>
      <c r="G28" s="19">
        <f t="shared" si="0"/>
        <v>35100</v>
      </c>
    </row>
    <row r="29" spans="1:7">
      <c r="A29" s="16">
        <v>22</v>
      </c>
      <c r="B29" s="16" t="s">
        <v>39</v>
      </c>
      <c r="C29" s="17" t="s">
        <v>62</v>
      </c>
      <c r="D29" s="17" t="s">
        <v>38</v>
      </c>
      <c r="E29" s="18"/>
      <c r="F29" s="19"/>
      <c r="G29" s="19">
        <v>139300</v>
      </c>
    </row>
    <row r="30" spans="1:7">
      <c r="A30" s="16">
        <v>23</v>
      </c>
      <c r="B30" s="16" t="s">
        <v>39</v>
      </c>
      <c r="C30" s="17" t="s">
        <v>63</v>
      </c>
      <c r="D30" s="17" t="s">
        <v>56</v>
      </c>
      <c r="E30" s="18">
        <v>2</v>
      </c>
      <c r="F30" s="19">
        <v>12000</v>
      </c>
      <c r="G30" s="19">
        <f>E30*F30</f>
        <v>24000</v>
      </c>
    </row>
    <row r="31" spans="1:7">
      <c r="A31" s="69" t="s">
        <v>64</v>
      </c>
      <c r="B31" s="69"/>
      <c r="C31" s="69"/>
      <c r="D31" s="69"/>
      <c r="E31" s="70"/>
      <c r="F31" s="71"/>
      <c r="G31" s="20">
        <f>SUM(G8:G30)</f>
        <v>11222400</v>
      </c>
    </row>
    <row r="32" spans="1:7">
      <c r="A32" s="72" t="s">
        <v>65</v>
      </c>
      <c r="B32" s="72"/>
      <c r="C32" s="72"/>
      <c r="D32" s="72"/>
      <c r="E32" s="73"/>
      <c r="F32" s="74"/>
      <c r="G32" s="21">
        <f>$B$5*1900</f>
        <v>425600</v>
      </c>
    </row>
    <row r="33" spans="1:7">
      <c r="A33" s="63" t="s">
        <v>66</v>
      </c>
      <c r="B33" s="63"/>
      <c r="C33" s="63"/>
      <c r="D33" s="63"/>
      <c r="E33" s="75"/>
      <c r="F33" s="64"/>
      <c r="G33" s="22">
        <f>G31+G32</f>
        <v>11648000</v>
      </c>
    </row>
    <row r="34" spans="1:7">
      <c r="A34" s="23"/>
      <c r="B34" s="23"/>
      <c r="C34" s="23"/>
      <c r="D34" s="23"/>
      <c r="E34" s="23"/>
      <c r="F34" s="23"/>
      <c r="G34" s="23"/>
    </row>
    <row r="35" spans="1:7" ht="34" customHeight="1">
      <c r="A35" s="66" t="s">
        <v>67</v>
      </c>
      <c r="B35" s="66"/>
      <c r="C35" s="66"/>
      <c r="D35" s="66"/>
      <c r="E35" s="66"/>
      <c r="F35" s="66"/>
      <c r="G35" s="66"/>
    </row>
    <row r="36" spans="1:7" ht="34" customHeight="1">
      <c r="A36" s="66"/>
      <c r="B36" s="66"/>
      <c r="C36" s="66"/>
      <c r="D36" s="66"/>
      <c r="E36" s="66"/>
      <c r="F36" s="66"/>
      <c r="G36" s="66"/>
    </row>
  </sheetData>
  <mergeCells count="6">
    <mergeCell ref="A35:G36"/>
    <mergeCell ref="A1:G1"/>
    <mergeCell ref="A6:G6"/>
    <mergeCell ref="A31:F31"/>
    <mergeCell ref="A32:F32"/>
    <mergeCell ref="A33:F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8"/>
  <sheetViews>
    <sheetView showGridLines="0" workbookViewId="0">
      <selection activeCell="A6" sqref="A6:G6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96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SUM(G8:G32)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97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98</v>
      </c>
      <c r="D8" s="17" t="s">
        <v>41</v>
      </c>
      <c r="E8" s="18">
        <v>45</v>
      </c>
      <c r="F8" s="19">
        <v>25000</v>
      </c>
      <c r="G8" s="19">
        <f>E8*F8</f>
        <v>1125000</v>
      </c>
    </row>
    <row r="9" spans="1:7">
      <c r="A9" s="16">
        <v>2</v>
      </c>
      <c r="B9" s="16" t="s">
        <v>31</v>
      </c>
      <c r="C9" s="17" t="s">
        <v>99</v>
      </c>
      <c r="D9" s="17" t="s">
        <v>41</v>
      </c>
      <c r="E9" s="18">
        <v>10</v>
      </c>
      <c r="F9" s="19">
        <v>60000</v>
      </c>
      <c r="G9" s="19">
        <f>E9*F9</f>
        <v>600000</v>
      </c>
    </row>
    <row r="10" spans="1:7">
      <c r="A10" s="16">
        <v>3</v>
      </c>
      <c r="B10" s="16" t="s">
        <v>31</v>
      </c>
      <c r="C10" s="17" t="s">
        <v>47</v>
      </c>
      <c r="D10" s="17" t="s">
        <v>41</v>
      </c>
      <c r="E10" s="18">
        <v>6</v>
      </c>
      <c r="F10" s="19">
        <v>115000</v>
      </c>
      <c r="G10" s="19">
        <f>E10*F10</f>
        <v>690000</v>
      </c>
    </row>
    <row r="11" spans="1:7">
      <c r="A11" s="16">
        <v>4</v>
      </c>
      <c r="B11" s="16" t="s">
        <v>31</v>
      </c>
      <c r="C11" s="17" t="s">
        <v>37</v>
      </c>
      <c r="D11" s="17" t="s">
        <v>38</v>
      </c>
      <c r="E11" s="18"/>
      <c r="F11" s="19"/>
      <c r="G11" s="19">
        <v>161000</v>
      </c>
    </row>
    <row r="12" spans="1:7">
      <c r="A12" s="16">
        <v>5</v>
      </c>
      <c r="B12" s="16" t="s">
        <v>39</v>
      </c>
      <c r="C12" s="17" t="s">
        <v>100</v>
      </c>
      <c r="D12" s="17" t="s">
        <v>41</v>
      </c>
      <c r="E12" s="18">
        <v>18</v>
      </c>
      <c r="F12" s="19">
        <v>12000</v>
      </c>
      <c r="G12" s="19">
        <f t="shared" ref="G12:G30" si="0">E12*F12</f>
        <v>216000</v>
      </c>
    </row>
    <row r="13" spans="1:7">
      <c r="A13" s="16">
        <v>6</v>
      </c>
      <c r="B13" s="16" t="s">
        <v>39</v>
      </c>
      <c r="C13" s="17" t="s">
        <v>101</v>
      </c>
      <c r="D13" s="17" t="s">
        <v>41</v>
      </c>
      <c r="E13" s="18">
        <v>18</v>
      </c>
      <c r="F13" s="19">
        <v>16000</v>
      </c>
      <c r="G13" s="19">
        <f t="shared" si="0"/>
        <v>288000</v>
      </c>
    </row>
    <row r="14" spans="1:7">
      <c r="A14" s="16">
        <v>7</v>
      </c>
      <c r="B14" s="16" t="s">
        <v>39</v>
      </c>
      <c r="C14" s="17" t="s">
        <v>76</v>
      </c>
      <c r="D14" s="17" t="s">
        <v>41</v>
      </c>
      <c r="E14" s="18">
        <v>3</v>
      </c>
      <c r="F14" s="19">
        <v>20000</v>
      </c>
      <c r="G14" s="19">
        <f t="shared" si="0"/>
        <v>60000</v>
      </c>
    </row>
    <row r="15" spans="1:7">
      <c r="A15" s="16">
        <v>8</v>
      </c>
      <c r="B15" s="16" t="s">
        <v>39</v>
      </c>
      <c r="C15" s="17" t="s">
        <v>81</v>
      </c>
      <c r="D15" s="17" t="s">
        <v>41</v>
      </c>
      <c r="E15" s="18">
        <v>18</v>
      </c>
      <c r="F15" s="19">
        <v>12000</v>
      </c>
      <c r="G15" s="19">
        <f t="shared" si="0"/>
        <v>216000</v>
      </c>
    </row>
    <row r="16" spans="1:7">
      <c r="A16" s="16">
        <v>9</v>
      </c>
      <c r="B16" s="16" t="s">
        <v>39</v>
      </c>
      <c r="C16" s="17" t="s">
        <v>45</v>
      </c>
      <c r="D16" s="17" t="s">
        <v>46</v>
      </c>
      <c r="E16" s="18">
        <v>4</v>
      </c>
      <c r="F16" s="19">
        <v>6000</v>
      </c>
      <c r="G16" s="19">
        <f t="shared" si="0"/>
        <v>24000</v>
      </c>
    </row>
    <row r="17" spans="1:7">
      <c r="A17" s="16">
        <v>10</v>
      </c>
      <c r="B17" s="16" t="s">
        <v>39</v>
      </c>
      <c r="C17" s="17" t="s">
        <v>102</v>
      </c>
      <c r="D17" s="17" t="s">
        <v>41</v>
      </c>
      <c r="E17" s="18">
        <v>16</v>
      </c>
      <c r="F17" s="19">
        <v>12000</v>
      </c>
      <c r="G17" s="19">
        <f t="shared" si="0"/>
        <v>192000</v>
      </c>
    </row>
    <row r="18" spans="1:7">
      <c r="A18" s="16">
        <v>11</v>
      </c>
      <c r="B18" s="16" t="s">
        <v>39</v>
      </c>
      <c r="C18" s="17" t="s">
        <v>103</v>
      </c>
      <c r="D18" s="17" t="s">
        <v>41</v>
      </c>
      <c r="E18" s="18">
        <v>18</v>
      </c>
      <c r="F18" s="19">
        <v>13000</v>
      </c>
      <c r="G18" s="19">
        <f t="shared" si="0"/>
        <v>234000</v>
      </c>
    </row>
    <row r="19" spans="1:7">
      <c r="A19" s="16">
        <v>12</v>
      </c>
      <c r="B19" s="16" t="s">
        <v>39</v>
      </c>
      <c r="C19" s="17" t="s">
        <v>77</v>
      </c>
      <c r="D19" s="17" t="s">
        <v>41</v>
      </c>
      <c r="E19" s="18">
        <v>5</v>
      </c>
      <c r="F19" s="19">
        <v>15000</v>
      </c>
      <c r="G19" s="19">
        <f t="shared" si="0"/>
        <v>75000</v>
      </c>
    </row>
    <row r="20" spans="1:7">
      <c r="A20" s="16">
        <v>13</v>
      </c>
      <c r="B20" s="16" t="s">
        <v>39</v>
      </c>
      <c r="C20" s="17" t="s">
        <v>34</v>
      </c>
      <c r="D20" s="17" t="s">
        <v>41</v>
      </c>
      <c r="E20" s="18">
        <v>7</v>
      </c>
      <c r="F20" s="19">
        <v>120000</v>
      </c>
      <c r="G20" s="19">
        <f t="shared" si="0"/>
        <v>840000</v>
      </c>
    </row>
    <row r="21" spans="1:7">
      <c r="A21" s="16">
        <v>14</v>
      </c>
      <c r="B21" s="16" t="s">
        <v>39</v>
      </c>
      <c r="C21" s="17" t="s">
        <v>47</v>
      </c>
      <c r="D21" s="17" t="s">
        <v>41</v>
      </c>
      <c r="E21" s="18">
        <v>15</v>
      </c>
      <c r="F21" s="19">
        <v>115000</v>
      </c>
      <c r="G21" s="19">
        <f t="shared" si="0"/>
        <v>1725000</v>
      </c>
    </row>
    <row r="22" spans="1:7">
      <c r="A22" s="16">
        <v>15</v>
      </c>
      <c r="B22" s="16" t="s">
        <v>39</v>
      </c>
      <c r="C22" s="17" t="s">
        <v>82</v>
      </c>
      <c r="D22" s="17" t="s">
        <v>41</v>
      </c>
      <c r="E22" s="18">
        <v>18</v>
      </c>
      <c r="F22" s="19">
        <v>90000</v>
      </c>
      <c r="G22" s="19">
        <f t="shared" si="0"/>
        <v>1620000</v>
      </c>
    </row>
    <row r="23" spans="1:7">
      <c r="A23" s="16">
        <v>16</v>
      </c>
      <c r="B23" s="16" t="s">
        <v>39</v>
      </c>
      <c r="C23" s="17" t="s">
        <v>104</v>
      </c>
      <c r="D23" s="17" t="s">
        <v>41</v>
      </c>
      <c r="E23" s="18">
        <v>16</v>
      </c>
      <c r="F23" s="19">
        <v>70000</v>
      </c>
      <c r="G23" s="19">
        <f t="shared" si="0"/>
        <v>1120000</v>
      </c>
    </row>
    <row r="24" spans="1:7">
      <c r="A24" s="16">
        <v>17</v>
      </c>
      <c r="B24" s="16" t="s">
        <v>39</v>
      </c>
      <c r="C24" s="17" t="s">
        <v>105</v>
      </c>
      <c r="D24" s="17" t="s">
        <v>41</v>
      </c>
      <c r="E24" s="18">
        <v>16</v>
      </c>
      <c r="F24" s="19">
        <v>60000</v>
      </c>
      <c r="G24" s="19">
        <f t="shared" si="0"/>
        <v>960000</v>
      </c>
    </row>
    <row r="25" spans="1:7">
      <c r="A25" s="16">
        <v>18</v>
      </c>
      <c r="B25" s="16" t="s">
        <v>39</v>
      </c>
      <c r="C25" s="17" t="s">
        <v>53</v>
      </c>
      <c r="D25" s="17" t="s">
        <v>35</v>
      </c>
      <c r="E25" s="18">
        <v>3.5</v>
      </c>
      <c r="F25" s="19">
        <v>130000</v>
      </c>
      <c r="G25" s="19">
        <f t="shared" si="0"/>
        <v>455000</v>
      </c>
    </row>
    <row r="26" spans="1:7">
      <c r="A26" s="16">
        <v>19</v>
      </c>
      <c r="B26" s="16" t="s">
        <v>39</v>
      </c>
      <c r="C26" s="17" t="s">
        <v>55</v>
      </c>
      <c r="D26" s="17" t="s">
        <v>56</v>
      </c>
      <c r="E26" s="18">
        <v>6</v>
      </c>
      <c r="F26" s="19">
        <v>16000</v>
      </c>
      <c r="G26" s="19">
        <f t="shared" si="0"/>
        <v>96000</v>
      </c>
    </row>
    <row r="27" spans="1:7">
      <c r="A27" s="16">
        <v>20</v>
      </c>
      <c r="B27" s="16" t="s">
        <v>39</v>
      </c>
      <c r="C27" s="17" t="s">
        <v>57</v>
      </c>
      <c r="D27" s="17" t="s">
        <v>56</v>
      </c>
      <c r="E27" s="18">
        <v>5</v>
      </c>
      <c r="F27" s="19">
        <v>48000</v>
      </c>
      <c r="G27" s="19">
        <f t="shared" si="0"/>
        <v>240000</v>
      </c>
    </row>
    <row r="28" spans="1:7">
      <c r="A28" s="16">
        <v>21</v>
      </c>
      <c r="B28" s="16" t="s">
        <v>39</v>
      </c>
      <c r="C28" s="17" t="s">
        <v>58</v>
      </c>
      <c r="D28" s="17" t="s">
        <v>59</v>
      </c>
      <c r="E28" s="18">
        <v>3</v>
      </c>
      <c r="F28" s="19">
        <v>8000</v>
      </c>
      <c r="G28" s="19">
        <f t="shared" si="0"/>
        <v>24000</v>
      </c>
    </row>
    <row r="29" spans="1:7">
      <c r="A29" s="16">
        <v>22</v>
      </c>
      <c r="B29" s="16" t="s">
        <v>39</v>
      </c>
      <c r="C29" s="17" t="s">
        <v>60</v>
      </c>
      <c r="D29" s="17" t="s">
        <v>41</v>
      </c>
      <c r="E29" s="18">
        <v>1</v>
      </c>
      <c r="F29" s="19">
        <v>65000</v>
      </c>
      <c r="G29" s="19">
        <f t="shared" si="0"/>
        <v>65000</v>
      </c>
    </row>
    <row r="30" spans="1:7">
      <c r="A30" s="16">
        <v>23</v>
      </c>
      <c r="B30" s="16" t="s">
        <v>39</v>
      </c>
      <c r="C30" s="17" t="s">
        <v>61</v>
      </c>
      <c r="D30" s="17" t="s">
        <v>41</v>
      </c>
      <c r="E30" s="18">
        <v>1.3</v>
      </c>
      <c r="F30" s="19">
        <v>27000</v>
      </c>
      <c r="G30" s="19">
        <f t="shared" si="0"/>
        <v>35100</v>
      </c>
    </row>
    <row r="31" spans="1:7">
      <c r="A31" s="16">
        <v>24</v>
      </c>
      <c r="B31" s="16" t="s">
        <v>39</v>
      </c>
      <c r="C31" s="17" t="s">
        <v>62</v>
      </c>
      <c r="D31" s="17" t="s">
        <v>38</v>
      </c>
      <c r="E31" s="18"/>
      <c r="F31" s="19"/>
      <c r="G31" s="19">
        <v>137300</v>
      </c>
    </row>
    <row r="32" spans="1:7">
      <c r="A32" s="16">
        <v>25</v>
      </c>
      <c r="B32" s="16" t="s">
        <v>39</v>
      </c>
      <c r="C32" s="17" t="s">
        <v>63</v>
      </c>
      <c r="D32" s="17" t="s">
        <v>56</v>
      </c>
      <c r="E32" s="18">
        <v>2</v>
      </c>
      <c r="F32" s="19">
        <v>12000</v>
      </c>
      <c r="G32" s="19">
        <f>E32*F32</f>
        <v>24000</v>
      </c>
    </row>
    <row r="33" spans="1:7">
      <c r="A33" s="69" t="s">
        <v>64</v>
      </c>
      <c r="B33" s="69"/>
      <c r="C33" s="69"/>
      <c r="D33" s="69"/>
      <c r="E33" s="70"/>
      <c r="F33" s="71"/>
      <c r="G33" s="20">
        <f>SUM(G8:G32)</f>
        <v>11222400</v>
      </c>
    </row>
    <row r="34" spans="1:7">
      <c r="A34" s="72" t="s">
        <v>65</v>
      </c>
      <c r="B34" s="72"/>
      <c r="C34" s="72"/>
      <c r="D34" s="72"/>
      <c r="E34" s="73"/>
      <c r="F34" s="74"/>
      <c r="G34" s="21">
        <f>$B$5*1900</f>
        <v>425600</v>
      </c>
    </row>
    <row r="35" spans="1:7">
      <c r="A35" s="63" t="s">
        <v>66</v>
      </c>
      <c r="B35" s="63"/>
      <c r="C35" s="63"/>
      <c r="D35" s="63"/>
      <c r="E35" s="75"/>
      <c r="F35" s="64"/>
      <c r="G35" s="22">
        <f>G33+G34</f>
        <v>11648000</v>
      </c>
    </row>
    <row r="36" spans="1:7">
      <c r="A36" s="23"/>
      <c r="B36" s="23"/>
      <c r="C36" s="23"/>
      <c r="D36" s="23"/>
      <c r="E36" s="23"/>
      <c r="F36" s="23"/>
      <c r="G36" s="23"/>
    </row>
    <row r="37" spans="1:7" ht="34" customHeight="1">
      <c r="A37" s="66" t="s">
        <v>67</v>
      </c>
      <c r="B37" s="66"/>
      <c r="C37" s="66"/>
      <c r="D37" s="66"/>
      <c r="E37" s="66"/>
      <c r="F37" s="66"/>
      <c r="G37" s="66"/>
    </row>
    <row r="38" spans="1:7" ht="34" customHeight="1">
      <c r="A38" s="66"/>
      <c r="B38" s="66"/>
      <c r="C38" s="66"/>
      <c r="D38" s="66"/>
      <c r="E38" s="66"/>
      <c r="F38" s="66"/>
      <c r="G38" s="66"/>
    </row>
  </sheetData>
  <mergeCells count="6">
    <mergeCell ref="A37:G38"/>
    <mergeCell ref="A1:G1"/>
    <mergeCell ref="A6:G6"/>
    <mergeCell ref="A33:F33"/>
    <mergeCell ref="A34:F34"/>
    <mergeCell ref="A35:F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6"/>
  <sheetViews>
    <sheetView showGridLines="0" workbookViewId="0">
      <selection sqref="A1:G1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106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SUM(G8:G30)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107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108</v>
      </c>
      <c r="D8" s="17" t="s">
        <v>33</v>
      </c>
      <c r="E8" s="18">
        <v>224</v>
      </c>
      <c r="F8" s="19">
        <v>5000</v>
      </c>
      <c r="G8" s="19">
        <f>E8*F8</f>
        <v>1120000</v>
      </c>
    </row>
    <row r="9" spans="1:7">
      <c r="A9" s="16">
        <v>2</v>
      </c>
      <c r="B9" s="16" t="s">
        <v>31</v>
      </c>
      <c r="C9" s="17" t="s">
        <v>48</v>
      </c>
      <c r="D9" s="17" t="s">
        <v>41</v>
      </c>
      <c r="E9" s="18">
        <v>6</v>
      </c>
      <c r="F9" s="19">
        <v>230000</v>
      </c>
      <c r="G9" s="19">
        <f>E9*F9</f>
        <v>1380000</v>
      </c>
    </row>
    <row r="10" spans="1:7">
      <c r="A10" s="16">
        <v>3</v>
      </c>
      <c r="B10" s="16" t="s">
        <v>31</v>
      </c>
      <c r="C10" s="17" t="s">
        <v>37</v>
      </c>
      <c r="D10" s="17" t="s">
        <v>41</v>
      </c>
      <c r="E10" s="18"/>
      <c r="F10" s="19"/>
      <c r="G10" s="19">
        <v>76000</v>
      </c>
    </row>
    <row r="11" spans="1:7">
      <c r="A11" s="16">
        <v>4</v>
      </c>
      <c r="B11" s="16" t="s">
        <v>39</v>
      </c>
      <c r="C11" s="17" t="s">
        <v>42</v>
      </c>
      <c r="D11" s="17" t="s">
        <v>41</v>
      </c>
      <c r="E11" s="18">
        <v>18</v>
      </c>
      <c r="F11" s="19">
        <v>12000</v>
      </c>
      <c r="G11" s="19">
        <f t="shared" ref="G11:G28" si="0">E11*F11</f>
        <v>216000</v>
      </c>
    </row>
    <row r="12" spans="1:7">
      <c r="A12" s="16">
        <v>5</v>
      </c>
      <c r="B12" s="16" t="s">
        <v>39</v>
      </c>
      <c r="C12" s="17" t="s">
        <v>44</v>
      </c>
      <c r="D12" s="17" t="s">
        <v>41</v>
      </c>
      <c r="E12" s="18">
        <v>18</v>
      </c>
      <c r="F12" s="19">
        <v>12000</v>
      </c>
      <c r="G12" s="19">
        <f t="shared" si="0"/>
        <v>216000</v>
      </c>
    </row>
    <row r="13" spans="1:7">
      <c r="A13" s="16">
        <v>6</v>
      </c>
      <c r="B13" s="16" t="s">
        <v>39</v>
      </c>
      <c r="C13" s="17" t="s">
        <v>109</v>
      </c>
      <c r="D13" s="17" t="s">
        <v>41</v>
      </c>
      <c r="E13" s="18">
        <v>18</v>
      </c>
      <c r="F13" s="19">
        <v>16000</v>
      </c>
      <c r="G13" s="19">
        <f t="shared" si="0"/>
        <v>288000</v>
      </c>
    </row>
    <row r="14" spans="1:7">
      <c r="A14" s="16">
        <v>7</v>
      </c>
      <c r="B14" s="16" t="s">
        <v>39</v>
      </c>
      <c r="C14" s="17" t="s">
        <v>110</v>
      </c>
      <c r="D14" s="17" t="s">
        <v>41</v>
      </c>
      <c r="E14" s="18">
        <v>18</v>
      </c>
      <c r="F14" s="19">
        <v>12000</v>
      </c>
      <c r="G14" s="19">
        <f t="shared" si="0"/>
        <v>216000</v>
      </c>
    </row>
    <row r="15" spans="1:7">
      <c r="A15" s="16">
        <v>8</v>
      </c>
      <c r="B15" s="16" t="s">
        <v>39</v>
      </c>
      <c r="C15" s="17" t="s">
        <v>45</v>
      </c>
      <c r="D15" s="17" t="s">
        <v>111</v>
      </c>
      <c r="E15" s="18">
        <v>4</v>
      </c>
      <c r="F15" s="19">
        <v>6000</v>
      </c>
      <c r="G15" s="19">
        <f t="shared" si="0"/>
        <v>24000</v>
      </c>
    </row>
    <row r="16" spans="1:7">
      <c r="A16" s="16">
        <v>9</v>
      </c>
      <c r="B16" s="16" t="s">
        <v>39</v>
      </c>
      <c r="C16" s="17" t="s">
        <v>47</v>
      </c>
      <c r="D16" s="17" t="s">
        <v>41</v>
      </c>
      <c r="E16" s="18">
        <v>24</v>
      </c>
      <c r="F16" s="19">
        <v>115000</v>
      </c>
      <c r="G16" s="19">
        <f t="shared" si="0"/>
        <v>2760000</v>
      </c>
    </row>
    <row r="17" spans="1:7">
      <c r="A17" s="16">
        <v>10</v>
      </c>
      <c r="B17" s="16" t="s">
        <v>39</v>
      </c>
      <c r="C17" s="17" t="s">
        <v>34</v>
      </c>
      <c r="D17" s="17" t="s">
        <v>41</v>
      </c>
      <c r="E17" s="18">
        <v>3.5</v>
      </c>
      <c r="F17" s="19">
        <v>120000</v>
      </c>
      <c r="G17" s="19">
        <f t="shared" si="0"/>
        <v>420000</v>
      </c>
    </row>
    <row r="18" spans="1:7">
      <c r="A18" s="16">
        <v>11</v>
      </c>
      <c r="B18" s="16" t="s">
        <v>39</v>
      </c>
      <c r="C18" s="17" t="s">
        <v>48</v>
      </c>
      <c r="D18" s="17" t="s">
        <v>41</v>
      </c>
      <c r="E18" s="18">
        <v>1.5</v>
      </c>
      <c r="F18" s="19">
        <v>230000</v>
      </c>
      <c r="G18" s="19">
        <f t="shared" si="0"/>
        <v>345000</v>
      </c>
    </row>
    <row r="19" spans="1:7">
      <c r="A19" s="16">
        <v>12</v>
      </c>
      <c r="B19" s="16" t="s">
        <v>39</v>
      </c>
      <c r="C19" s="17" t="s">
        <v>112</v>
      </c>
      <c r="D19" s="17" t="s">
        <v>72</v>
      </c>
      <c r="E19" s="18">
        <v>160</v>
      </c>
      <c r="F19" s="19">
        <v>3500</v>
      </c>
      <c r="G19" s="19">
        <f t="shared" si="0"/>
        <v>560000</v>
      </c>
    </row>
    <row r="20" spans="1:7">
      <c r="A20" s="16">
        <v>13</v>
      </c>
      <c r="B20" s="16" t="s">
        <v>39</v>
      </c>
      <c r="C20" s="17" t="s">
        <v>83</v>
      </c>
      <c r="D20" s="17" t="s">
        <v>41</v>
      </c>
      <c r="E20" s="18">
        <v>16</v>
      </c>
      <c r="F20" s="19">
        <v>60000</v>
      </c>
      <c r="G20" s="19">
        <f t="shared" si="0"/>
        <v>960000</v>
      </c>
    </row>
    <row r="21" spans="1:7">
      <c r="A21" s="16">
        <v>14</v>
      </c>
      <c r="B21" s="16" t="s">
        <v>39</v>
      </c>
      <c r="C21" s="17" t="s">
        <v>53</v>
      </c>
      <c r="D21" s="17" t="s">
        <v>41</v>
      </c>
      <c r="E21" s="18">
        <v>3</v>
      </c>
      <c r="F21" s="19">
        <v>130000</v>
      </c>
      <c r="G21" s="19">
        <f t="shared" si="0"/>
        <v>390000</v>
      </c>
    </row>
    <row r="22" spans="1:7">
      <c r="A22" s="16">
        <v>15</v>
      </c>
      <c r="B22" s="16" t="s">
        <v>39</v>
      </c>
      <c r="C22" s="17" t="s">
        <v>85</v>
      </c>
      <c r="D22" s="17" t="s">
        <v>41</v>
      </c>
      <c r="E22" s="18">
        <v>16</v>
      </c>
      <c r="F22" s="19">
        <v>60000</v>
      </c>
      <c r="G22" s="19">
        <f t="shared" si="0"/>
        <v>960000</v>
      </c>
    </row>
    <row r="23" spans="1:7">
      <c r="A23" s="16">
        <v>16</v>
      </c>
      <c r="B23" s="16" t="s">
        <v>39</v>
      </c>
      <c r="C23" s="17" t="s">
        <v>113</v>
      </c>
      <c r="D23" s="17" t="s">
        <v>41</v>
      </c>
      <c r="E23" s="18">
        <v>5</v>
      </c>
      <c r="F23" s="19">
        <v>130000</v>
      </c>
      <c r="G23" s="19">
        <f t="shared" si="0"/>
        <v>650000</v>
      </c>
    </row>
    <row r="24" spans="1:7">
      <c r="A24" s="16">
        <v>17</v>
      </c>
      <c r="B24" s="16" t="s">
        <v>39</v>
      </c>
      <c r="C24" s="17" t="s">
        <v>55</v>
      </c>
      <c r="D24" s="17" t="s">
        <v>56</v>
      </c>
      <c r="E24" s="18">
        <v>6</v>
      </c>
      <c r="F24" s="19">
        <v>16000</v>
      </c>
      <c r="G24" s="19">
        <f t="shared" si="0"/>
        <v>96000</v>
      </c>
    </row>
    <row r="25" spans="1:7">
      <c r="A25" s="16">
        <v>18</v>
      </c>
      <c r="B25" s="16" t="s">
        <v>39</v>
      </c>
      <c r="C25" s="17" t="s">
        <v>57</v>
      </c>
      <c r="D25" s="17" t="s">
        <v>56</v>
      </c>
      <c r="E25" s="18">
        <v>5</v>
      </c>
      <c r="F25" s="19">
        <v>48000</v>
      </c>
      <c r="G25" s="19">
        <f t="shared" si="0"/>
        <v>240000</v>
      </c>
    </row>
    <row r="26" spans="1:7">
      <c r="A26" s="16">
        <v>19</v>
      </c>
      <c r="B26" s="16" t="s">
        <v>39</v>
      </c>
      <c r="C26" s="17" t="s">
        <v>58</v>
      </c>
      <c r="D26" s="17" t="s">
        <v>59</v>
      </c>
      <c r="E26" s="18">
        <v>3</v>
      </c>
      <c r="F26" s="19">
        <v>8000</v>
      </c>
      <c r="G26" s="19">
        <f t="shared" si="0"/>
        <v>24000</v>
      </c>
    </row>
    <row r="27" spans="1:7">
      <c r="A27" s="16">
        <v>20</v>
      </c>
      <c r="B27" s="16" t="s">
        <v>39</v>
      </c>
      <c r="C27" s="17" t="s">
        <v>60</v>
      </c>
      <c r="D27" s="17" t="s">
        <v>41</v>
      </c>
      <c r="E27" s="18">
        <v>1.2</v>
      </c>
      <c r="F27" s="19">
        <v>65000</v>
      </c>
      <c r="G27" s="19">
        <f t="shared" si="0"/>
        <v>78000</v>
      </c>
    </row>
    <row r="28" spans="1:7">
      <c r="A28" s="16">
        <v>21</v>
      </c>
      <c r="B28" s="16" t="s">
        <v>39</v>
      </c>
      <c r="C28" s="17" t="s">
        <v>61</v>
      </c>
      <c r="D28" s="17" t="s">
        <v>41</v>
      </c>
      <c r="E28" s="18">
        <v>1.3</v>
      </c>
      <c r="F28" s="19">
        <v>27000</v>
      </c>
      <c r="G28" s="19">
        <f t="shared" si="0"/>
        <v>35100</v>
      </c>
    </row>
    <row r="29" spans="1:7">
      <c r="A29" s="16">
        <v>22</v>
      </c>
      <c r="B29" s="16" t="s">
        <v>39</v>
      </c>
      <c r="C29" s="17" t="s">
        <v>62</v>
      </c>
      <c r="D29" s="17" t="s">
        <v>38</v>
      </c>
      <c r="E29" s="18"/>
      <c r="F29" s="19"/>
      <c r="G29" s="19">
        <v>144300</v>
      </c>
    </row>
    <row r="30" spans="1:7">
      <c r="A30" s="16">
        <v>23</v>
      </c>
      <c r="B30" s="16" t="s">
        <v>39</v>
      </c>
      <c r="C30" s="17" t="s">
        <v>63</v>
      </c>
      <c r="D30" s="17" t="s">
        <v>56</v>
      </c>
      <c r="E30" s="18">
        <v>2</v>
      </c>
      <c r="F30" s="19">
        <v>12000</v>
      </c>
      <c r="G30" s="19">
        <f>E30*F30</f>
        <v>24000</v>
      </c>
    </row>
    <row r="31" spans="1:7">
      <c r="A31" s="69" t="s">
        <v>64</v>
      </c>
      <c r="B31" s="69"/>
      <c r="C31" s="69"/>
      <c r="D31" s="69"/>
      <c r="E31" s="70"/>
      <c r="F31" s="71"/>
      <c r="G31" s="20">
        <f>SUM(G8:G30)</f>
        <v>11222400</v>
      </c>
    </row>
    <row r="32" spans="1:7">
      <c r="A32" s="72" t="s">
        <v>65</v>
      </c>
      <c r="B32" s="72"/>
      <c r="C32" s="72"/>
      <c r="D32" s="72"/>
      <c r="E32" s="73"/>
      <c r="F32" s="74"/>
      <c r="G32" s="21">
        <f>$B$5*1900</f>
        <v>425600</v>
      </c>
    </row>
    <row r="33" spans="1:7">
      <c r="A33" s="63" t="s">
        <v>66</v>
      </c>
      <c r="B33" s="63"/>
      <c r="C33" s="63"/>
      <c r="D33" s="63"/>
      <c r="E33" s="75"/>
      <c r="F33" s="64"/>
      <c r="G33" s="22">
        <f>G31+G32</f>
        <v>11648000</v>
      </c>
    </row>
    <row r="34" spans="1:7">
      <c r="A34" s="23"/>
      <c r="B34" s="23"/>
      <c r="C34" s="23"/>
      <c r="D34" s="23"/>
      <c r="E34" s="23"/>
      <c r="F34" s="23"/>
      <c r="G34" s="23"/>
    </row>
    <row r="35" spans="1:7" ht="34" customHeight="1">
      <c r="A35" s="66" t="s">
        <v>67</v>
      </c>
      <c r="B35" s="66"/>
      <c r="C35" s="66"/>
      <c r="D35" s="66"/>
      <c r="E35" s="66"/>
      <c r="F35" s="66"/>
      <c r="G35" s="66"/>
    </row>
    <row r="36" spans="1:7" ht="34" customHeight="1">
      <c r="A36" s="66"/>
      <c r="B36" s="66"/>
      <c r="C36" s="66"/>
      <c r="D36" s="66"/>
      <c r="E36" s="66"/>
      <c r="F36" s="66"/>
      <c r="G36" s="66"/>
    </row>
  </sheetData>
  <mergeCells count="6">
    <mergeCell ref="A35:G36"/>
    <mergeCell ref="A1:G1"/>
    <mergeCell ref="A6:G6"/>
    <mergeCell ref="A31:F31"/>
    <mergeCell ref="A32:F32"/>
    <mergeCell ref="A33:F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showGridLines="0" workbookViewId="0">
      <selection sqref="A1:G1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114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SUM(G8:G33)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115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70</v>
      </c>
      <c r="D8" s="17" t="s">
        <v>41</v>
      </c>
      <c r="E8" s="18">
        <v>47</v>
      </c>
      <c r="F8" s="19">
        <v>18000</v>
      </c>
      <c r="G8" s="19">
        <f>E8*F8</f>
        <v>846000</v>
      </c>
    </row>
    <row r="9" spans="1:7">
      <c r="A9" s="16">
        <v>2</v>
      </c>
      <c r="B9" s="16" t="s">
        <v>31</v>
      </c>
      <c r="C9" s="17" t="s">
        <v>71</v>
      </c>
      <c r="D9" s="17" t="s">
        <v>72</v>
      </c>
      <c r="E9" s="18">
        <v>200</v>
      </c>
      <c r="F9" s="19">
        <v>700</v>
      </c>
      <c r="G9" s="19">
        <f>E9*F9</f>
        <v>140000</v>
      </c>
    </row>
    <row r="10" spans="1:7">
      <c r="A10" s="16">
        <v>3</v>
      </c>
      <c r="B10" s="16" t="s">
        <v>31</v>
      </c>
      <c r="C10" s="17" t="s">
        <v>116</v>
      </c>
      <c r="D10" s="17" t="s">
        <v>41</v>
      </c>
      <c r="E10" s="18">
        <v>6</v>
      </c>
      <c r="F10" s="19">
        <v>160000</v>
      </c>
      <c r="G10" s="19">
        <f>E10*F10</f>
        <v>960000</v>
      </c>
    </row>
    <row r="11" spans="1:7">
      <c r="A11" s="16">
        <v>4</v>
      </c>
      <c r="B11" s="16" t="s">
        <v>31</v>
      </c>
      <c r="C11" s="17" t="s">
        <v>74</v>
      </c>
      <c r="D11" s="17" t="s">
        <v>41</v>
      </c>
      <c r="E11" s="18">
        <v>6</v>
      </c>
      <c r="F11" s="19">
        <v>80000</v>
      </c>
      <c r="G11" s="19">
        <f>E11*F11</f>
        <v>480000</v>
      </c>
    </row>
    <row r="12" spans="1:7">
      <c r="A12" s="16">
        <v>5</v>
      </c>
      <c r="B12" s="16" t="s">
        <v>31</v>
      </c>
      <c r="C12" s="17" t="s">
        <v>37</v>
      </c>
      <c r="D12" s="17" t="s">
        <v>38</v>
      </c>
      <c r="E12" s="18"/>
      <c r="F12" s="19"/>
      <c r="G12" s="19">
        <v>150000</v>
      </c>
    </row>
    <row r="13" spans="1:7">
      <c r="A13" s="16">
        <v>6</v>
      </c>
      <c r="B13" s="16" t="s">
        <v>39</v>
      </c>
      <c r="C13" s="17" t="s">
        <v>75</v>
      </c>
      <c r="D13" s="17" t="s">
        <v>41</v>
      </c>
      <c r="E13" s="18">
        <v>18</v>
      </c>
      <c r="F13" s="19">
        <v>12000</v>
      </c>
      <c r="G13" s="19">
        <f t="shared" ref="G13:G31" si="0">E13*F13</f>
        <v>216000</v>
      </c>
    </row>
    <row r="14" spans="1:7">
      <c r="A14" s="16">
        <v>7</v>
      </c>
      <c r="B14" s="16" t="s">
        <v>39</v>
      </c>
      <c r="C14" s="17" t="s">
        <v>40</v>
      </c>
      <c r="D14" s="17" t="s">
        <v>41</v>
      </c>
      <c r="E14" s="18">
        <v>18</v>
      </c>
      <c r="F14" s="19">
        <v>11000</v>
      </c>
      <c r="G14" s="19">
        <f t="shared" si="0"/>
        <v>198000</v>
      </c>
    </row>
    <row r="15" spans="1:7">
      <c r="A15" s="16">
        <v>8</v>
      </c>
      <c r="B15" s="16" t="s">
        <v>39</v>
      </c>
      <c r="C15" s="17" t="s">
        <v>44</v>
      </c>
      <c r="D15" s="17" t="s">
        <v>41</v>
      </c>
      <c r="E15" s="18">
        <v>18</v>
      </c>
      <c r="F15" s="19">
        <v>12000</v>
      </c>
      <c r="G15" s="19">
        <f t="shared" si="0"/>
        <v>216000</v>
      </c>
    </row>
    <row r="16" spans="1:7">
      <c r="A16" s="16">
        <v>9</v>
      </c>
      <c r="B16" s="16" t="s">
        <v>39</v>
      </c>
      <c r="C16" s="17" t="s">
        <v>76</v>
      </c>
      <c r="D16" s="17" t="s">
        <v>41</v>
      </c>
      <c r="E16" s="18">
        <v>3</v>
      </c>
      <c r="F16" s="19">
        <v>20000</v>
      </c>
      <c r="G16" s="19">
        <f t="shared" si="0"/>
        <v>60000</v>
      </c>
    </row>
    <row r="17" spans="1:7">
      <c r="A17" s="16">
        <v>10</v>
      </c>
      <c r="B17" s="16" t="s">
        <v>39</v>
      </c>
      <c r="C17" s="17" t="s">
        <v>45</v>
      </c>
      <c r="D17" s="17" t="s">
        <v>46</v>
      </c>
      <c r="E17" s="18">
        <v>4</v>
      </c>
      <c r="F17" s="19">
        <v>6000</v>
      </c>
      <c r="G17" s="19">
        <f t="shared" si="0"/>
        <v>24000</v>
      </c>
    </row>
    <row r="18" spans="1:7">
      <c r="A18" s="16">
        <v>11</v>
      </c>
      <c r="B18" s="16" t="s">
        <v>39</v>
      </c>
      <c r="C18" s="17" t="s">
        <v>92</v>
      </c>
      <c r="D18" s="17" t="s">
        <v>41</v>
      </c>
      <c r="E18" s="18">
        <v>18</v>
      </c>
      <c r="F18" s="19">
        <v>13000</v>
      </c>
      <c r="G18" s="19">
        <f t="shared" si="0"/>
        <v>234000</v>
      </c>
    </row>
    <row r="19" spans="1:7">
      <c r="A19" s="16">
        <v>12</v>
      </c>
      <c r="B19" s="16" t="s">
        <v>39</v>
      </c>
      <c r="C19" s="17" t="s">
        <v>117</v>
      </c>
      <c r="D19" s="17" t="s">
        <v>41</v>
      </c>
      <c r="E19" s="18">
        <v>10</v>
      </c>
      <c r="F19" s="19">
        <v>17000</v>
      </c>
      <c r="G19" s="19">
        <f t="shared" si="0"/>
        <v>170000</v>
      </c>
    </row>
    <row r="20" spans="1:7">
      <c r="A20" s="16">
        <v>13</v>
      </c>
      <c r="B20" s="16" t="s">
        <v>39</v>
      </c>
      <c r="C20" s="17" t="s">
        <v>49</v>
      </c>
      <c r="D20" s="17" t="s">
        <v>118</v>
      </c>
      <c r="E20" s="18">
        <v>75</v>
      </c>
      <c r="F20" s="19">
        <v>6000</v>
      </c>
      <c r="G20" s="19">
        <f t="shared" si="0"/>
        <v>450000</v>
      </c>
    </row>
    <row r="21" spans="1:7">
      <c r="A21" s="16">
        <v>14</v>
      </c>
      <c r="B21" s="16" t="s">
        <v>39</v>
      </c>
      <c r="C21" s="17" t="s">
        <v>34</v>
      </c>
      <c r="D21" s="17" t="s">
        <v>41</v>
      </c>
      <c r="E21" s="18">
        <v>6</v>
      </c>
      <c r="F21" s="19">
        <v>120000</v>
      </c>
      <c r="G21" s="19">
        <f t="shared" si="0"/>
        <v>720000</v>
      </c>
    </row>
    <row r="22" spans="1:7">
      <c r="A22" s="16">
        <v>15</v>
      </c>
      <c r="B22" s="16" t="s">
        <v>39</v>
      </c>
      <c r="C22" s="17" t="s">
        <v>47</v>
      </c>
      <c r="D22" s="17" t="s">
        <v>41</v>
      </c>
      <c r="E22" s="18">
        <v>22</v>
      </c>
      <c r="F22" s="19">
        <v>115000</v>
      </c>
      <c r="G22" s="19">
        <f t="shared" si="0"/>
        <v>2530000</v>
      </c>
    </row>
    <row r="23" spans="1:7">
      <c r="A23" s="16">
        <v>16</v>
      </c>
      <c r="B23" s="16" t="s">
        <v>39</v>
      </c>
      <c r="C23" s="17" t="s">
        <v>119</v>
      </c>
      <c r="D23" s="17" t="s">
        <v>41</v>
      </c>
      <c r="E23" s="18">
        <v>6</v>
      </c>
      <c r="F23" s="19">
        <v>80000</v>
      </c>
      <c r="G23" s="19">
        <f t="shared" si="0"/>
        <v>480000</v>
      </c>
    </row>
    <row r="24" spans="1:7">
      <c r="A24" s="16">
        <v>17</v>
      </c>
      <c r="B24" s="16" t="s">
        <v>39</v>
      </c>
      <c r="C24" s="17" t="s">
        <v>116</v>
      </c>
      <c r="D24" s="17" t="s">
        <v>41</v>
      </c>
      <c r="E24" s="18">
        <v>4</v>
      </c>
      <c r="F24" s="19">
        <v>160000</v>
      </c>
      <c r="G24" s="19">
        <f t="shared" si="0"/>
        <v>640000</v>
      </c>
    </row>
    <row r="25" spans="1:7">
      <c r="A25" s="16">
        <v>18</v>
      </c>
      <c r="B25" s="16" t="s">
        <v>39</v>
      </c>
      <c r="C25" s="17" t="s">
        <v>120</v>
      </c>
      <c r="D25" s="17" t="s">
        <v>41</v>
      </c>
      <c r="E25" s="18">
        <v>16</v>
      </c>
      <c r="F25" s="19">
        <v>60000</v>
      </c>
      <c r="G25" s="19">
        <f t="shared" si="0"/>
        <v>960000</v>
      </c>
    </row>
    <row r="26" spans="1:7">
      <c r="A26" s="16">
        <v>19</v>
      </c>
      <c r="B26" s="16" t="s">
        <v>39</v>
      </c>
      <c r="C26" s="17" t="s">
        <v>121</v>
      </c>
      <c r="D26" s="17" t="s">
        <v>41</v>
      </c>
      <c r="E26" s="18">
        <v>16</v>
      </c>
      <c r="F26" s="19">
        <v>70000</v>
      </c>
      <c r="G26" s="19">
        <f t="shared" si="0"/>
        <v>1120000</v>
      </c>
    </row>
    <row r="27" spans="1:7">
      <c r="A27" s="16">
        <v>20</v>
      </c>
      <c r="B27" s="16" t="s">
        <v>39</v>
      </c>
      <c r="C27" s="17" t="s">
        <v>55</v>
      </c>
      <c r="D27" s="17" t="s">
        <v>56</v>
      </c>
      <c r="E27" s="18">
        <v>6</v>
      </c>
      <c r="F27" s="19">
        <v>16000</v>
      </c>
      <c r="G27" s="19">
        <f t="shared" si="0"/>
        <v>96000</v>
      </c>
    </row>
    <row r="28" spans="1:7">
      <c r="A28" s="16">
        <v>21</v>
      </c>
      <c r="B28" s="16" t="s">
        <v>39</v>
      </c>
      <c r="C28" s="17" t="s">
        <v>57</v>
      </c>
      <c r="D28" s="17" t="s">
        <v>56</v>
      </c>
      <c r="E28" s="18">
        <v>5</v>
      </c>
      <c r="F28" s="19">
        <v>48000</v>
      </c>
      <c r="G28" s="19">
        <f t="shared" si="0"/>
        <v>240000</v>
      </c>
    </row>
    <row r="29" spans="1:7">
      <c r="A29" s="16">
        <v>22</v>
      </c>
      <c r="B29" s="16" t="s">
        <v>39</v>
      </c>
      <c r="C29" s="17" t="s">
        <v>58</v>
      </c>
      <c r="D29" s="17" t="s">
        <v>59</v>
      </c>
      <c r="E29" s="18">
        <v>3</v>
      </c>
      <c r="F29" s="19">
        <v>8000</v>
      </c>
      <c r="G29" s="19">
        <f t="shared" si="0"/>
        <v>24000</v>
      </c>
    </row>
    <row r="30" spans="1:7">
      <c r="A30" s="16">
        <v>23</v>
      </c>
      <c r="B30" s="16" t="s">
        <v>39</v>
      </c>
      <c r="C30" s="17" t="s">
        <v>60</v>
      </c>
      <c r="D30" s="17" t="s">
        <v>41</v>
      </c>
      <c r="E30" s="18">
        <v>1</v>
      </c>
      <c r="F30" s="19">
        <v>65000</v>
      </c>
      <c r="G30" s="19">
        <f t="shared" si="0"/>
        <v>65000</v>
      </c>
    </row>
    <row r="31" spans="1:7">
      <c r="A31" s="16">
        <v>24</v>
      </c>
      <c r="B31" s="16" t="s">
        <v>39</v>
      </c>
      <c r="C31" s="17" t="s">
        <v>61</v>
      </c>
      <c r="D31" s="17" t="s">
        <v>41</v>
      </c>
      <c r="E31" s="18">
        <v>1.3</v>
      </c>
      <c r="F31" s="19">
        <v>27000</v>
      </c>
      <c r="G31" s="19">
        <f t="shared" si="0"/>
        <v>35100</v>
      </c>
    </row>
    <row r="32" spans="1:7">
      <c r="A32" s="16">
        <v>25</v>
      </c>
      <c r="B32" s="16" t="s">
        <v>39</v>
      </c>
      <c r="C32" s="17" t="s">
        <v>62</v>
      </c>
      <c r="D32" s="17" t="s">
        <v>38</v>
      </c>
      <c r="E32" s="18"/>
      <c r="F32" s="19"/>
      <c r="G32" s="19">
        <v>144300</v>
      </c>
    </row>
    <row r="33" spans="1:7">
      <c r="A33" s="16">
        <v>26</v>
      </c>
      <c r="B33" s="16" t="s">
        <v>39</v>
      </c>
      <c r="C33" s="17" t="s">
        <v>63</v>
      </c>
      <c r="D33" s="17" t="s">
        <v>56</v>
      </c>
      <c r="E33" s="18">
        <v>2</v>
      </c>
      <c r="F33" s="19">
        <v>12000</v>
      </c>
      <c r="G33" s="19">
        <f>E33*F33</f>
        <v>24000</v>
      </c>
    </row>
    <row r="34" spans="1:7">
      <c r="A34" s="69" t="s">
        <v>64</v>
      </c>
      <c r="B34" s="69"/>
      <c r="C34" s="69"/>
      <c r="D34" s="69"/>
      <c r="E34" s="70"/>
      <c r="F34" s="71"/>
      <c r="G34" s="20">
        <f>SUM(G8:G33)</f>
        <v>11222400</v>
      </c>
    </row>
    <row r="35" spans="1:7">
      <c r="A35" s="72" t="s">
        <v>65</v>
      </c>
      <c r="B35" s="72"/>
      <c r="C35" s="72"/>
      <c r="D35" s="72"/>
      <c r="E35" s="73"/>
      <c r="F35" s="74"/>
      <c r="G35" s="21">
        <f>$B$5*1900</f>
        <v>425600</v>
      </c>
    </row>
    <row r="36" spans="1:7">
      <c r="A36" s="63" t="s">
        <v>66</v>
      </c>
      <c r="B36" s="63"/>
      <c r="C36" s="63"/>
      <c r="D36" s="63"/>
      <c r="E36" s="75"/>
      <c r="F36" s="64"/>
      <c r="G36" s="22">
        <f>G34+G35</f>
        <v>11648000</v>
      </c>
    </row>
    <row r="37" spans="1:7">
      <c r="A37" s="23"/>
      <c r="B37" s="23"/>
      <c r="C37" s="23"/>
      <c r="D37" s="23"/>
      <c r="E37" s="23"/>
      <c r="F37" s="23"/>
      <c r="G37" s="23"/>
    </row>
    <row r="38" spans="1:7" ht="34" customHeight="1">
      <c r="A38" s="66" t="s">
        <v>67</v>
      </c>
      <c r="B38" s="66"/>
      <c r="C38" s="66"/>
      <c r="D38" s="66"/>
      <c r="E38" s="66"/>
      <c r="F38" s="66"/>
      <c r="G38" s="66"/>
    </row>
    <row r="39" spans="1:7" ht="34" customHeight="1">
      <c r="A39" s="66"/>
      <c r="B39" s="66"/>
      <c r="C39" s="66"/>
      <c r="D39" s="66"/>
      <c r="E39" s="66"/>
      <c r="F39" s="66"/>
      <c r="G39" s="66"/>
    </row>
  </sheetData>
  <mergeCells count="6">
    <mergeCell ref="A38:G39"/>
    <mergeCell ref="A1:G1"/>
    <mergeCell ref="A6:G6"/>
    <mergeCell ref="A34:F34"/>
    <mergeCell ref="A35:F35"/>
    <mergeCell ref="A36:F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8"/>
  <sheetViews>
    <sheetView showGridLines="0" workbookViewId="0">
      <selection sqref="A1:G1"/>
    </sheetView>
  </sheetViews>
  <sheetFormatPr defaultRowHeight="14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8" customHeight="1">
      <c r="A1" s="67" t="s">
        <v>122</v>
      </c>
      <c r="B1" s="67"/>
      <c r="C1" s="67"/>
      <c r="D1" s="67"/>
      <c r="E1" s="67"/>
      <c r="F1" s="67"/>
      <c r="G1" s="67"/>
    </row>
    <row r="2" spans="1:7">
      <c r="A2" s="1" t="s">
        <v>20</v>
      </c>
      <c r="B2" s="2"/>
      <c r="C2" s="2"/>
      <c r="D2" s="2"/>
      <c r="E2" s="2"/>
      <c r="F2" s="3">
        <f>SUM(G8:G32)</f>
        <v>11222400</v>
      </c>
      <c r="G2" s="4"/>
    </row>
    <row r="3" spans="1:7">
      <c r="A3" s="5" t="s">
        <v>21</v>
      </c>
      <c r="B3" s="6"/>
      <c r="C3" s="6"/>
      <c r="D3" s="6"/>
      <c r="E3" s="6"/>
      <c r="F3" s="7">
        <f>$B$5*1900</f>
        <v>425600</v>
      </c>
      <c r="G3" s="8"/>
    </row>
    <row r="4" spans="1:7">
      <c r="A4" s="5" t="s">
        <v>22</v>
      </c>
      <c r="B4" s="6"/>
      <c r="C4" s="6"/>
      <c r="D4" s="6"/>
      <c r="E4" s="6"/>
      <c r="F4" s="7">
        <f>F2+F3</f>
        <v>11648000</v>
      </c>
      <c r="G4" s="8"/>
    </row>
    <row r="5" spans="1:7">
      <c r="A5" s="9" t="s">
        <v>4</v>
      </c>
      <c r="B5" s="10">
        <v>224</v>
      </c>
      <c r="C5" s="10" t="s">
        <v>5</v>
      </c>
      <c r="D5" s="10">
        <v>52000</v>
      </c>
      <c r="E5" s="11" t="s">
        <v>23</v>
      </c>
      <c r="F5" s="12">
        <f>B5*D5</f>
        <v>11648000</v>
      </c>
      <c r="G5" s="13"/>
    </row>
    <row r="6" spans="1:7" ht="48" customHeight="1">
      <c r="A6" s="65" t="s">
        <v>123</v>
      </c>
      <c r="B6" s="65"/>
      <c r="C6" s="65"/>
      <c r="D6" s="65"/>
      <c r="E6" s="65"/>
      <c r="F6" s="68"/>
      <c r="G6" s="68"/>
    </row>
    <row r="7" spans="1:7">
      <c r="A7" s="14" t="s">
        <v>2</v>
      </c>
      <c r="B7" s="14" t="s">
        <v>25</v>
      </c>
      <c r="C7" s="14" t="s">
        <v>26</v>
      </c>
      <c r="D7" s="14" t="s">
        <v>27</v>
      </c>
      <c r="E7" s="14" t="s">
        <v>28</v>
      </c>
      <c r="F7" s="15" t="s">
        <v>29</v>
      </c>
      <c r="G7" s="15" t="s">
        <v>30</v>
      </c>
    </row>
    <row r="8" spans="1:7">
      <c r="A8" s="16">
        <v>1</v>
      </c>
      <c r="B8" s="16" t="s">
        <v>31</v>
      </c>
      <c r="C8" s="17" t="s">
        <v>88</v>
      </c>
      <c r="D8" s="17" t="s">
        <v>41</v>
      </c>
      <c r="E8" s="18">
        <v>45</v>
      </c>
      <c r="F8" s="19">
        <v>12000</v>
      </c>
      <c r="G8" s="19">
        <f>E8*F8</f>
        <v>540000</v>
      </c>
    </row>
    <row r="9" spans="1:7">
      <c r="A9" s="16">
        <v>2</v>
      </c>
      <c r="B9" s="16" t="s">
        <v>31</v>
      </c>
      <c r="C9" s="17" t="s">
        <v>47</v>
      </c>
      <c r="D9" s="17" t="s">
        <v>41</v>
      </c>
      <c r="E9" s="18">
        <v>8</v>
      </c>
      <c r="F9" s="19">
        <v>115000</v>
      </c>
      <c r="G9" s="19">
        <f>E9*F9</f>
        <v>920000</v>
      </c>
    </row>
    <row r="10" spans="1:7">
      <c r="A10" s="16">
        <v>3</v>
      </c>
      <c r="B10" s="16" t="s">
        <v>31</v>
      </c>
      <c r="C10" s="17" t="s">
        <v>113</v>
      </c>
      <c r="D10" s="17" t="s">
        <v>41</v>
      </c>
      <c r="E10" s="18">
        <v>7</v>
      </c>
      <c r="F10" s="19">
        <v>130000</v>
      </c>
      <c r="G10" s="19">
        <f>E10*F10</f>
        <v>910000</v>
      </c>
    </row>
    <row r="11" spans="1:7">
      <c r="A11" s="16">
        <v>4</v>
      </c>
      <c r="B11" s="16" t="s">
        <v>31</v>
      </c>
      <c r="C11" s="17" t="s">
        <v>81</v>
      </c>
      <c r="D11" s="17" t="s">
        <v>41</v>
      </c>
      <c r="E11" s="18">
        <v>7</v>
      </c>
      <c r="F11" s="19">
        <v>12000</v>
      </c>
      <c r="G11" s="19">
        <f>E11*F11</f>
        <v>84000</v>
      </c>
    </row>
    <row r="12" spans="1:7">
      <c r="A12" s="16">
        <v>5</v>
      </c>
      <c r="B12" s="16" t="s">
        <v>31</v>
      </c>
      <c r="C12" s="17" t="s">
        <v>89</v>
      </c>
      <c r="D12" s="17" t="s">
        <v>38</v>
      </c>
      <c r="E12" s="18"/>
      <c r="F12" s="19"/>
      <c r="G12" s="19">
        <v>122000</v>
      </c>
    </row>
    <row r="13" spans="1:7">
      <c r="A13" s="16">
        <v>6</v>
      </c>
      <c r="B13" s="16" t="s">
        <v>39</v>
      </c>
      <c r="C13" s="17" t="s">
        <v>100</v>
      </c>
      <c r="D13" s="17" t="s">
        <v>41</v>
      </c>
      <c r="E13" s="18">
        <v>18</v>
      </c>
      <c r="F13" s="19">
        <v>12000</v>
      </c>
      <c r="G13" s="19">
        <f t="shared" ref="G13:G30" si="0">E13*F13</f>
        <v>216000</v>
      </c>
    </row>
    <row r="14" spans="1:7">
      <c r="A14" s="16">
        <v>7</v>
      </c>
      <c r="B14" s="16" t="s">
        <v>39</v>
      </c>
      <c r="C14" s="17" t="s">
        <v>90</v>
      </c>
      <c r="D14" s="17" t="s">
        <v>41</v>
      </c>
      <c r="E14" s="18">
        <v>18</v>
      </c>
      <c r="F14" s="19">
        <v>12000</v>
      </c>
      <c r="G14" s="19">
        <f t="shared" si="0"/>
        <v>216000</v>
      </c>
    </row>
    <row r="15" spans="1:7">
      <c r="A15" s="16">
        <v>8</v>
      </c>
      <c r="B15" s="16" t="s">
        <v>39</v>
      </c>
      <c r="C15" s="17" t="s">
        <v>81</v>
      </c>
      <c r="D15" s="17" t="s">
        <v>41</v>
      </c>
      <c r="E15" s="18">
        <v>18</v>
      </c>
      <c r="F15" s="19">
        <v>12000</v>
      </c>
      <c r="G15" s="19">
        <f t="shared" si="0"/>
        <v>216000</v>
      </c>
    </row>
    <row r="16" spans="1:7">
      <c r="A16" s="16">
        <v>9</v>
      </c>
      <c r="B16" s="16" t="s">
        <v>39</v>
      </c>
      <c r="C16" s="17" t="s">
        <v>124</v>
      </c>
      <c r="D16" s="17" t="s">
        <v>46</v>
      </c>
      <c r="E16" s="18">
        <v>3</v>
      </c>
      <c r="F16" s="19">
        <v>6000</v>
      </c>
      <c r="G16" s="19">
        <f t="shared" si="0"/>
        <v>18000</v>
      </c>
    </row>
    <row r="17" spans="1:7">
      <c r="A17" s="16">
        <v>10</v>
      </c>
      <c r="B17" s="16" t="s">
        <v>39</v>
      </c>
      <c r="C17" s="17" t="s">
        <v>102</v>
      </c>
      <c r="D17" s="17" t="s">
        <v>41</v>
      </c>
      <c r="E17" s="18">
        <v>12</v>
      </c>
      <c r="F17" s="19">
        <v>12000</v>
      </c>
      <c r="G17" s="19">
        <f t="shared" si="0"/>
        <v>144000</v>
      </c>
    </row>
    <row r="18" spans="1:7">
      <c r="A18" s="16">
        <v>11</v>
      </c>
      <c r="B18" s="16" t="s">
        <v>39</v>
      </c>
      <c r="C18" s="17" t="s">
        <v>117</v>
      </c>
      <c r="D18" s="17" t="s">
        <v>41</v>
      </c>
      <c r="E18" s="18">
        <v>6</v>
      </c>
      <c r="F18" s="19">
        <v>17000</v>
      </c>
      <c r="G18" s="19">
        <f t="shared" si="0"/>
        <v>102000</v>
      </c>
    </row>
    <row r="19" spans="1:7">
      <c r="A19" s="16">
        <v>12</v>
      </c>
      <c r="B19" s="16" t="s">
        <v>39</v>
      </c>
      <c r="C19" s="17" t="s">
        <v>34</v>
      </c>
      <c r="D19" s="17" t="s">
        <v>41</v>
      </c>
      <c r="E19" s="18">
        <v>3</v>
      </c>
      <c r="F19" s="19">
        <v>120000</v>
      </c>
      <c r="G19" s="19">
        <f t="shared" si="0"/>
        <v>360000</v>
      </c>
    </row>
    <row r="20" spans="1:7">
      <c r="A20" s="16">
        <v>13</v>
      </c>
      <c r="B20" s="16" t="s">
        <v>39</v>
      </c>
      <c r="C20" s="17" t="s">
        <v>119</v>
      </c>
      <c r="D20" s="17" t="s">
        <v>41</v>
      </c>
      <c r="E20" s="18">
        <v>4</v>
      </c>
      <c r="F20" s="19">
        <v>80000</v>
      </c>
      <c r="G20" s="19">
        <f t="shared" si="0"/>
        <v>320000</v>
      </c>
    </row>
    <row r="21" spans="1:7">
      <c r="A21" s="16">
        <v>14</v>
      </c>
      <c r="B21" s="16" t="s">
        <v>39</v>
      </c>
      <c r="C21" s="17" t="s">
        <v>47</v>
      </c>
      <c r="D21" s="17" t="s">
        <v>41</v>
      </c>
      <c r="E21" s="18">
        <v>19</v>
      </c>
      <c r="F21" s="19">
        <v>115000</v>
      </c>
      <c r="G21" s="19">
        <f t="shared" si="0"/>
        <v>2185000</v>
      </c>
    </row>
    <row r="22" spans="1:7">
      <c r="A22" s="16">
        <v>15</v>
      </c>
      <c r="B22" s="16" t="s">
        <v>39</v>
      </c>
      <c r="C22" s="17" t="s">
        <v>125</v>
      </c>
      <c r="D22" s="17" t="s">
        <v>41</v>
      </c>
      <c r="E22" s="18">
        <v>17</v>
      </c>
      <c r="F22" s="19">
        <v>90000</v>
      </c>
      <c r="G22" s="19">
        <f t="shared" si="0"/>
        <v>1530000</v>
      </c>
    </row>
    <row r="23" spans="1:7">
      <c r="A23" s="16">
        <v>16</v>
      </c>
      <c r="B23" s="16" t="s">
        <v>39</v>
      </c>
      <c r="C23" s="17" t="s">
        <v>126</v>
      </c>
      <c r="D23" s="17" t="s">
        <v>41</v>
      </c>
      <c r="E23" s="18">
        <v>16</v>
      </c>
      <c r="F23" s="19">
        <v>70000</v>
      </c>
      <c r="G23" s="19">
        <f t="shared" si="0"/>
        <v>1120000</v>
      </c>
    </row>
    <row r="24" spans="1:7">
      <c r="A24" s="16">
        <v>17</v>
      </c>
      <c r="B24" s="16" t="s">
        <v>39</v>
      </c>
      <c r="C24" s="17" t="s">
        <v>127</v>
      </c>
      <c r="D24" s="17" t="s">
        <v>41</v>
      </c>
      <c r="E24" s="18">
        <v>16</v>
      </c>
      <c r="F24" s="19">
        <v>70000</v>
      </c>
      <c r="G24" s="19">
        <f t="shared" si="0"/>
        <v>1120000</v>
      </c>
    </row>
    <row r="25" spans="1:7">
      <c r="A25" s="16">
        <v>18</v>
      </c>
      <c r="B25" s="16" t="s">
        <v>39</v>
      </c>
      <c r="C25" s="17" t="s">
        <v>53</v>
      </c>
      <c r="D25" s="17" t="s">
        <v>41</v>
      </c>
      <c r="E25" s="18">
        <v>3.5</v>
      </c>
      <c r="F25" s="19">
        <v>130000</v>
      </c>
      <c r="G25" s="19">
        <f t="shared" si="0"/>
        <v>455000</v>
      </c>
    </row>
    <row r="26" spans="1:7">
      <c r="A26" s="16">
        <v>19</v>
      </c>
      <c r="B26" s="16" t="s">
        <v>39</v>
      </c>
      <c r="C26" s="17" t="s">
        <v>55</v>
      </c>
      <c r="D26" s="17" t="s">
        <v>56</v>
      </c>
      <c r="E26" s="18">
        <v>6</v>
      </c>
      <c r="F26" s="19">
        <v>16000</v>
      </c>
      <c r="G26" s="19">
        <f t="shared" si="0"/>
        <v>96000</v>
      </c>
    </row>
    <row r="27" spans="1:7">
      <c r="A27" s="16">
        <v>20</v>
      </c>
      <c r="B27" s="16" t="s">
        <v>39</v>
      </c>
      <c r="C27" s="17" t="s">
        <v>57</v>
      </c>
      <c r="D27" s="17" t="s">
        <v>56</v>
      </c>
      <c r="E27" s="18">
        <v>5</v>
      </c>
      <c r="F27" s="19">
        <v>48000</v>
      </c>
      <c r="G27" s="19">
        <f t="shared" si="0"/>
        <v>240000</v>
      </c>
    </row>
    <row r="28" spans="1:7">
      <c r="A28" s="16">
        <v>21</v>
      </c>
      <c r="B28" s="16" t="s">
        <v>39</v>
      </c>
      <c r="C28" s="17" t="s">
        <v>58</v>
      </c>
      <c r="D28" s="17" t="s">
        <v>59</v>
      </c>
      <c r="E28" s="18">
        <v>3</v>
      </c>
      <c r="F28" s="19">
        <v>8000</v>
      </c>
      <c r="G28" s="19">
        <f t="shared" si="0"/>
        <v>24000</v>
      </c>
    </row>
    <row r="29" spans="1:7">
      <c r="A29" s="16">
        <v>22</v>
      </c>
      <c r="B29" s="16" t="s">
        <v>39</v>
      </c>
      <c r="C29" s="17" t="s">
        <v>60</v>
      </c>
      <c r="D29" s="17" t="s">
        <v>41</v>
      </c>
      <c r="E29" s="18">
        <v>1</v>
      </c>
      <c r="F29" s="19">
        <v>65000</v>
      </c>
      <c r="G29" s="19">
        <f t="shared" si="0"/>
        <v>65000</v>
      </c>
    </row>
    <row r="30" spans="1:7">
      <c r="A30" s="16">
        <v>23</v>
      </c>
      <c r="B30" s="16" t="s">
        <v>39</v>
      </c>
      <c r="C30" s="17" t="s">
        <v>61</v>
      </c>
      <c r="D30" s="17" t="s">
        <v>41</v>
      </c>
      <c r="E30" s="18">
        <v>1.3</v>
      </c>
      <c r="F30" s="19">
        <v>27000</v>
      </c>
      <c r="G30" s="19">
        <f t="shared" si="0"/>
        <v>35100</v>
      </c>
    </row>
    <row r="31" spans="1:7">
      <c r="A31" s="16">
        <v>24</v>
      </c>
      <c r="B31" s="16" t="s">
        <v>39</v>
      </c>
      <c r="C31" s="17" t="s">
        <v>62</v>
      </c>
      <c r="D31" s="17" t="s">
        <v>38</v>
      </c>
      <c r="E31" s="18"/>
      <c r="F31" s="19"/>
      <c r="G31" s="19">
        <v>160300</v>
      </c>
    </row>
    <row r="32" spans="1:7">
      <c r="A32" s="16">
        <v>25</v>
      </c>
      <c r="B32" s="16" t="s">
        <v>39</v>
      </c>
      <c r="C32" s="17" t="s">
        <v>63</v>
      </c>
      <c r="D32" s="17" t="s">
        <v>56</v>
      </c>
      <c r="E32" s="18">
        <v>2</v>
      </c>
      <c r="F32" s="19">
        <v>12000</v>
      </c>
      <c r="G32" s="19">
        <f>E32*F32</f>
        <v>24000</v>
      </c>
    </row>
    <row r="33" spans="1:7">
      <c r="A33" s="69" t="s">
        <v>64</v>
      </c>
      <c r="B33" s="69"/>
      <c r="C33" s="69"/>
      <c r="D33" s="69"/>
      <c r="E33" s="70"/>
      <c r="F33" s="71"/>
      <c r="G33" s="20">
        <f>SUM(G8:G32)</f>
        <v>11222400</v>
      </c>
    </row>
    <row r="34" spans="1:7">
      <c r="A34" s="72" t="s">
        <v>65</v>
      </c>
      <c r="B34" s="72"/>
      <c r="C34" s="72"/>
      <c r="D34" s="72"/>
      <c r="E34" s="73"/>
      <c r="F34" s="74"/>
      <c r="G34" s="21">
        <f>$B$5*1900</f>
        <v>425600</v>
      </c>
    </row>
    <row r="35" spans="1:7">
      <c r="A35" s="63" t="s">
        <v>66</v>
      </c>
      <c r="B35" s="63"/>
      <c r="C35" s="63"/>
      <c r="D35" s="63"/>
      <c r="E35" s="75"/>
      <c r="F35" s="64"/>
      <c r="G35" s="22">
        <f>G33+G34</f>
        <v>11648000</v>
      </c>
    </row>
    <row r="36" spans="1:7">
      <c r="A36" s="23"/>
      <c r="B36" s="23"/>
      <c r="C36" s="23"/>
      <c r="D36" s="23"/>
      <c r="E36" s="23"/>
      <c r="F36" s="23"/>
      <c r="G36" s="23"/>
    </row>
    <row r="37" spans="1:7" ht="34" customHeight="1">
      <c r="A37" s="66" t="s">
        <v>67</v>
      </c>
      <c r="B37" s="66"/>
      <c r="C37" s="66"/>
      <c r="D37" s="66"/>
      <c r="E37" s="66"/>
      <c r="F37" s="66"/>
      <c r="G37" s="66"/>
    </row>
    <row r="38" spans="1:7" ht="34" customHeight="1">
      <c r="A38" s="66"/>
      <c r="B38" s="66"/>
      <c r="C38" s="66"/>
      <c r="D38" s="66"/>
      <c r="E38" s="66"/>
      <c r="F38" s="66"/>
      <c r="G38" s="66"/>
    </row>
  </sheetData>
  <mergeCells count="6">
    <mergeCell ref="A37:G38"/>
    <mergeCell ref="A1:G1"/>
    <mergeCell ref="A6:G6"/>
    <mergeCell ref="A33:F33"/>
    <mergeCell ref="A34:F34"/>
    <mergeCell ref="A35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THỰC ĐƠN</vt:lpstr>
      <vt:lpstr>Tổng hợp tuần</vt:lpstr>
      <vt:lpstr>T2</vt:lpstr>
      <vt:lpstr>T3</vt:lpstr>
      <vt:lpstr>T4</vt:lpstr>
      <vt:lpstr>T5</vt:lpstr>
      <vt:lpstr>T6</vt:lpstr>
      <vt:lpstr>T7</vt:lpstr>
      <vt:lpstr>CN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ADMIN</cp:lastModifiedBy>
  <dcterms:created xsi:type="dcterms:W3CDTF">2026-08-11T03:12:41Z</dcterms:created>
  <dcterms:modified xsi:type="dcterms:W3CDTF">2026-09-02T14:11:27Z</dcterms:modified>
</cp:coreProperties>
</file>